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5_ふるさと納税係\★覚書更新\"/>
    </mc:Choice>
  </mc:AlternateContent>
  <xr:revisionPtr revIDLastSave="0" documentId="13_ncr:1_{9B0BAED7-D623-40C6-BDD1-4CEEB9CC8020}" xr6:coauthVersionLast="47" xr6:coauthVersionMax="47" xr10:uidLastSave="{00000000-0000-0000-0000-000000000000}"/>
  <bookViews>
    <workbookView xWindow="28680" yWindow="-120" windowWidth="29040" windowHeight="15720" xr2:uid="{00000000-000D-0000-FFFF-FFFF00000000}"/>
  </bookViews>
  <sheets>
    <sheet name="返礼品等概要書" sheetId="4" r:id="rId1"/>
    <sheet name="【検索用】地場産品類型" sheetId="8" r:id="rId2"/>
    <sheet name="【一覧】地場産品類型" sheetId="2" r:id="rId3"/>
    <sheet name="Sheet1" sheetId="6" state="hidden" r:id="rId4"/>
  </sheets>
  <definedNames>
    <definedName name="_xlnm.Print_Area" localSheetId="2">【一覧】地場産品類型!$A$1:$N$49</definedName>
    <definedName name="_xlnm.Print_Area" localSheetId="1">【検索用】地場産品類型!$A$1:$X$40</definedName>
    <definedName name="_xlnm.Print_Area" localSheetId="0">返礼品等概要書!$A$1:$AC$105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6" i="8" l="1"/>
  <c r="P36" i="8"/>
  <c r="L36" i="8"/>
  <c r="K36" i="8" s="1"/>
  <c r="T32" i="8"/>
  <c r="P32" i="8"/>
  <c r="L32" i="8"/>
  <c r="K32" i="8" s="1"/>
  <c r="T29" i="8"/>
  <c r="P29" i="8"/>
  <c r="L29" i="8"/>
  <c r="K29" i="8" s="1"/>
  <c r="T27" i="8"/>
  <c r="P27" i="8"/>
  <c r="L27" i="8"/>
  <c r="L25" i="8"/>
  <c r="T20" i="8"/>
  <c r="P20" i="8"/>
  <c r="L20" i="8"/>
  <c r="L18" i="8"/>
  <c r="Q76" i="4"/>
  <c r="AK7" i="4" l="1"/>
  <c r="AL7" i="4"/>
  <c r="AM7" i="4"/>
  <c r="AE7" i="4"/>
  <c r="D51" i="4" l="1"/>
  <c r="N52" i="4"/>
  <c r="AA51" i="4" s="1"/>
  <c r="C95" i="4"/>
  <c r="C84" i="4"/>
  <c r="C79" i="4"/>
  <c r="Q77" i="4"/>
  <c r="K77" i="4"/>
  <c r="C77" i="4"/>
  <c r="C76" i="4"/>
  <c r="E67" i="4"/>
  <c r="E66" i="4"/>
  <c r="AA62" i="4"/>
  <c r="AA64" i="4"/>
  <c r="V62" i="4"/>
  <c r="C57" i="4" s="1"/>
  <c r="AF7" i="4" s="1"/>
  <c r="E64" i="4"/>
  <c r="E63" i="4"/>
  <c r="E62" i="4"/>
  <c r="E61" i="4"/>
  <c r="E60" i="4"/>
  <c r="C58" i="4"/>
  <c r="H57" i="4"/>
  <c r="C56" i="4"/>
  <c r="C55" i="4"/>
  <c r="A47" i="4"/>
  <c r="D66" i="4" l="1"/>
  <c r="D60" i="4"/>
  <c r="AG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寺門 佑</author>
    <author>古宇田 昌伸</author>
  </authors>
  <commentList>
    <comment ref="A1" authorId="0" shapeId="0" xr:uid="{8EE1BA29-7F85-4DF3-A880-011607E0E6AA}">
      <text>
        <r>
          <rPr>
            <b/>
            <sz val="14"/>
            <color indexed="10"/>
            <rFont val="ＭＳ Ｐ明朝"/>
            <family val="1"/>
            <charset val="128"/>
          </rPr>
          <t>返礼品1つにつき、1つのシート（返礼品等概要書）</t>
        </r>
        <r>
          <rPr>
            <b/>
            <sz val="14"/>
            <color indexed="81"/>
            <rFont val="ＭＳ Ｐ明朝"/>
            <family val="1"/>
            <charset val="128"/>
          </rPr>
          <t>を作成してください。
2つ以上申請いただく場合は、本シートをコピーして作成ください。
▶区分
①新規返礼品等→返礼品等コードは空欄
②既存返礼品等　→返礼品等コードを入力、変更箇所を赤字入力</t>
        </r>
      </text>
    </comment>
    <comment ref="E17" authorId="0" shapeId="0" xr:uid="{1846192E-7E24-4C73-BC1A-B6254C52C010}">
      <text>
        <r>
          <rPr>
            <b/>
            <sz val="14"/>
            <color indexed="81"/>
            <rFont val="ＭＳ Ｐ明朝"/>
            <family val="1"/>
            <charset val="128"/>
          </rPr>
          <t>調達費用・・・事業者様へお支払いする金額です。</t>
        </r>
      </text>
    </comment>
    <comment ref="N34" authorId="1" shapeId="0" xr:uid="{4646AD16-E4F9-4ECC-A4BD-0CFCF8E800EF}">
      <text>
        <r>
          <rPr>
            <b/>
            <sz val="14"/>
            <color indexed="81"/>
            <rFont val="ＭＳ Ｐ明朝"/>
            <family val="1"/>
            <charset val="128"/>
          </rPr>
          <t>出荷元の住所を記載してください。</t>
        </r>
      </text>
    </comment>
    <comment ref="A42" authorId="0" shapeId="0" xr:uid="{EE6E2D92-6FD7-4F1A-A593-8C04A0BFE9AE}">
      <text>
        <r>
          <rPr>
            <b/>
            <sz val="14"/>
            <color indexed="81"/>
            <rFont val="ＭＳ Ｐ明朝"/>
            <family val="1"/>
            <charset val="128"/>
          </rPr>
          <t>▶総務省告示第５条の該当
・地場産品類型と該当理由は、本ファイルの「地場産品類型」シートを参考に入力してください。
※該当理由に入力いただいた内容は、小美玉市返礼品審査会および総務省返礼品確認時において、返礼品適合性の判断材料として使用します。市ホームページやポータルサイト等で公表することはありません。</t>
        </r>
      </text>
    </comment>
    <comment ref="J42" authorId="0" shapeId="0" xr:uid="{02634A4F-1510-4302-A609-A78A440920CF}">
      <text>
        <r>
          <rPr>
            <b/>
            <sz val="14"/>
            <color indexed="81"/>
            <rFont val="ＭＳ Ｐ明朝"/>
            <family val="1"/>
            <charset val="128"/>
          </rPr>
          <t>・異なる品目の商品を組み合わせた返礼品「セット」の場合は、別ファイル「【セット用】返礼品等概要書」に必要情報を入力し、提出ください。
※本ファイルの提出は不要です。</t>
        </r>
      </text>
    </comment>
    <comment ref="A47" authorId="0" shapeId="0" xr:uid="{86CD7C3E-18DC-428C-8CFB-9369D56E4091}">
      <text>
        <r>
          <rPr>
            <b/>
            <sz val="14"/>
            <color indexed="10"/>
            <rFont val="ＭＳ Ｐ明朝"/>
            <family val="1"/>
            <charset val="128"/>
          </rPr>
          <t>左記証明書が表示されている場合は黄色箇所を埋め、作成してください。
返礼品の地場産品類型が３号の場合のみ表示されるよう設定しております。</t>
        </r>
        <r>
          <rPr>
            <b/>
            <sz val="14"/>
            <color indexed="81"/>
            <rFont val="ＭＳ Ｐ明朝"/>
            <family val="1"/>
            <charset val="128"/>
          </rPr>
          <t xml:space="preserve">
※類型「３号」の場合、「返礼品等概要書」＋「証明書」の提出が必要になります。</t>
        </r>
      </text>
    </comment>
    <comment ref="N52" authorId="0" shapeId="0" xr:uid="{E239EA03-C82F-4DB5-AC75-20EE4AE787F7}">
      <text>
        <r>
          <rPr>
            <b/>
            <sz val="14"/>
            <color indexed="81"/>
            <rFont val="ＭＳ Ｐ明朝"/>
            <family val="1"/>
            <charset val="128"/>
          </rPr>
          <t>【返礼品等の製造等を行う者】
返礼品等概要書に記入いただいた「申請事業者名」が自動入力されます。 
申請事業者と製造者が異なる場合は、こちらのセル内で直接修正ください。</t>
        </r>
      </text>
    </comment>
    <comment ref="D60" authorId="0" shapeId="0" xr:uid="{4A145600-2306-4E56-8389-D9AF339FDF81}">
      <text>
        <r>
          <rPr>
            <b/>
            <sz val="14"/>
            <color indexed="81"/>
            <rFont val="ＭＳ Ｐ明朝"/>
            <family val="1"/>
            <charset val="128"/>
          </rPr>
          <t>▶算出方法
・総務大臣が定める標準的な算出方法で算出願います。
・その他の算出方法で算出する場合は、事前に小美玉市に相談ください。</t>
        </r>
      </text>
    </comment>
    <comment ref="V64" authorId="0" shapeId="0" xr:uid="{EB8CDEF0-C050-459B-BB49-D8633C1F38C9}">
      <text>
        <r>
          <rPr>
            <b/>
            <sz val="14"/>
            <color indexed="81"/>
            <rFont val="MS P ゴシック"/>
            <family val="3"/>
            <charset val="128"/>
          </rPr>
          <t>手動入力ください。</t>
        </r>
      </text>
    </comment>
    <comment ref="Q76" authorId="0" shapeId="0" xr:uid="{C6EDCB5A-5CC0-49FD-B4D7-058F44BD0FFB}">
      <text>
        <r>
          <rPr>
            <b/>
            <sz val="14"/>
            <color indexed="81"/>
            <rFont val="MS P ゴシック"/>
            <family val="3"/>
            <charset val="128"/>
          </rPr>
          <t>類型「3ロ（企画立案）号」に該当し、製造場所が小美玉市でない場合は、こちらのセル内で直接修正ください。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寺門 佑</author>
  </authors>
  <commentList>
    <comment ref="L15" authorId="0" shapeId="0" xr:uid="{6761C47E-8D3F-47CB-BB5E-DD0473E3B3CC}">
      <text>
        <r>
          <rPr>
            <b/>
            <sz val="24"/>
            <color indexed="81"/>
            <rFont val="ＭＳ Ｐ明朝"/>
            <family val="1"/>
            <charset val="128"/>
          </rPr>
          <t>該当理由の記載内容・記載例の確認が不要の場合は入力不要です。</t>
        </r>
      </text>
    </comment>
  </commentList>
</comments>
</file>

<file path=xl/sharedStrings.xml><?xml version="1.0" encoding="utf-8"?>
<sst xmlns="http://schemas.openxmlformats.org/spreadsheetml/2006/main" count="761" uniqueCount="417">
  <si>
    <t>・総務省告示第５条に該当しない場合は、返礼品等の要件に該当しません。</t>
    <phoneticPr fontId="2"/>
  </si>
  <si>
    <t>なし</t>
    <phoneticPr fontId="2"/>
  </si>
  <si>
    <t>写真撮影の希望</t>
    <rPh sb="0" eb="2">
      <t>シャシン</t>
    </rPh>
    <rPh sb="2" eb="4">
      <t>サツエイ</t>
    </rPh>
    <rPh sb="5" eb="7">
      <t>キボウ</t>
    </rPh>
    <phoneticPr fontId="2"/>
  </si>
  <si>
    <t>可</t>
    <rPh sb="0" eb="1">
      <t>カ</t>
    </rPh>
    <phoneticPr fontId="2"/>
  </si>
  <si>
    <t>不可</t>
    <rPh sb="0" eb="2">
      <t>フカ</t>
    </rPh>
    <phoneticPr fontId="2"/>
  </si>
  <si>
    <t>画像の使用許可</t>
    <rPh sb="0" eb="2">
      <t>ガゾウ</t>
    </rPh>
    <rPh sb="3" eb="5">
      <t>シヨウ</t>
    </rPh>
    <rPh sb="5" eb="7">
      <t>キョカ</t>
    </rPh>
    <phoneticPr fontId="2"/>
  </si>
  <si>
    <t>ある</t>
    <phoneticPr fontId="2"/>
  </si>
  <si>
    <t>出荷元</t>
    <rPh sb="0" eb="2">
      <t>シュッカ</t>
    </rPh>
    <rPh sb="2" eb="3">
      <t>モト</t>
    </rPh>
    <phoneticPr fontId="2"/>
  </si>
  <si>
    <t>その他留意事項</t>
    <rPh sb="2" eb="3">
      <t>タ</t>
    </rPh>
    <rPh sb="3" eb="5">
      <t>リュウイ</t>
    </rPh>
    <rPh sb="5" eb="7">
      <t>ジコウ</t>
    </rPh>
    <phoneticPr fontId="2"/>
  </si>
  <si>
    <t>日</t>
    <rPh sb="0" eb="1">
      <t>ニチ</t>
    </rPh>
    <phoneticPr fontId="2"/>
  </si>
  <si>
    <t>冷凍</t>
    <rPh sb="0" eb="2">
      <t>レイトウ</t>
    </rPh>
    <phoneticPr fontId="2"/>
  </si>
  <si>
    <t>冷蔵</t>
    <rPh sb="0" eb="2">
      <t>レイゾウ</t>
    </rPh>
    <phoneticPr fontId="2"/>
  </si>
  <si>
    <t>常温</t>
    <rPh sb="0" eb="2">
      <t>ジョウオン</t>
    </rPh>
    <phoneticPr fontId="2"/>
  </si>
  <si>
    <t>発送方法</t>
    <rPh sb="0" eb="1">
      <t>ハツ</t>
    </rPh>
    <rPh sb="1" eb="2">
      <t>ソウ</t>
    </rPh>
    <rPh sb="2" eb="4">
      <t>ホウホウ</t>
    </rPh>
    <phoneticPr fontId="2"/>
  </si>
  <si>
    <t>数量限定</t>
    <rPh sb="0" eb="2">
      <t>スウリョウ</t>
    </rPh>
    <rPh sb="2" eb="4">
      <t>ゲンテイ</t>
    </rPh>
    <phoneticPr fontId="2"/>
  </si>
  <si>
    <t>年間在庫数</t>
    <rPh sb="0" eb="2">
      <t>ネンカン</t>
    </rPh>
    <rPh sb="2" eb="5">
      <t>ザイコスウ</t>
    </rPh>
    <phoneticPr fontId="2"/>
  </si>
  <si>
    <t>～</t>
    <phoneticPr fontId="5"/>
  </si>
  <si>
    <t>期間限定</t>
    <rPh sb="0" eb="2">
      <t>キカン</t>
    </rPh>
    <rPh sb="2" eb="4">
      <t>ゲンテイ</t>
    </rPh>
    <phoneticPr fontId="2"/>
  </si>
  <si>
    <t>通年</t>
    <rPh sb="0" eb="2">
      <t>ツウネン</t>
    </rPh>
    <phoneticPr fontId="2"/>
  </si>
  <si>
    <t>円</t>
    <rPh sb="0" eb="1">
      <t>エン</t>
    </rPh>
    <phoneticPr fontId="2"/>
  </si>
  <si>
    <t>出荷時期</t>
    <rPh sb="0" eb="2">
      <t>シュッカ</t>
    </rPh>
    <rPh sb="2" eb="4">
      <t>ジキ</t>
    </rPh>
    <phoneticPr fontId="2"/>
  </si>
  <si>
    <t>原材料</t>
    <rPh sb="0" eb="3">
      <t>ゲンザイリョウ</t>
    </rPh>
    <phoneticPr fontId="2"/>
  </si>
  <si>
    <t>申請事業者名</t>
    <phoneticPr fontId="2"/>
  </si>
  <si>
    <t>①新規返礼品等の追加</t>
    <phoneticPr fontId="2"/>
  </si>
  <si>
    <t>区分</t>
    <phoneticPr fontId="2"/>
  </si>
  <si>
    <t>返礼品等概要書</t>
    <rPh sb="0" eb="2">
      <t>ヘンレイ</t>
    </rPh>
    <rPh sb="2" eb="3">
      <t>ヒン</t>
    </rPh>
    <rPh sb="3" eb="4">
      <t>トウ</t>
    </rPh>
    <rPh sb="4" eb="7">
      <t>ガイヨウショ</t>
    </rPh>
    <phoneticPr fontId="2"/>
  </si>
  <si>
    <t>所在地</t>
    <phoneticPr fontId="2"/>
  </si>
  <si>
    <t>事業者名</t>
    <phoneticPr fontId="2"/>
  </si>
  <si>
    <t>所属部署</t>
    <phoneticPr fontId="2"/>
  </si>
  <si>
    <t>担当者名</t>
    <rPh sb="0" eb="3">
      <t>タントウシャ</t>
    </rPh>
    <rPh sb="3" eb="4">
      <t>メイ</t>
    </rPh>
    <phoneticPr fontId="2"/>
  </si>
  <si>
    <t>電話番号</t>
    <phoneticPr fontId="2"/>
  </si>
  <si>
    <t>E-mail</t>
    <phoneticPr fontId="2"/>
  </si>
  <si>
    <t>②既存返礼品等の内容変更</t>
    <phoneticPr fontId="2"/>
  </si>
  <si>
    <t>④その他</t>
    <phoneticPr fontId="2"/>
  </si>
  <si>
    <t>返礼品等コード</t>
    <phoneticPr fontId="2"/>
  </si>
  <si>
    <t>えび</t>
    <phoneticPr fontId="2"/>
  </si>
  <si>
    <t>かに</t>
    <phoneticPr fontId="2"/>
  </si>
  <si>
    <t>くるみ</t>
    <phoneticPr fontId="2"/>
  </si>
  <si>
    <t>小麦</t>
    <rPh sb="0" eb="2">
      <t>コムギ</t>
    </rPh>
    <phoneticPr fontId="2"/>
  </si>
  <si>
    <t>そば</t>
    <phoneticPr fontId="2"/>
  </si>
  <si>
    <t>卵</t>
    <rPh sb="0" eb="1">
      <t>タマゴ</t>
    </rPh>
    <phoneticPr fontId="2"/>
  </si>
  <si>
    <t>乳</t>
    <rPh sb="0" eb="1">
      <t>チチ</t>
    </rPh>
    <phoneticPr fontId="2"/>
  </si>
  <si>
    <t>落花生</t>
    <rPh sb="0" eb="3">
      <t>ラッカセイ</t>
    </rPh>
    <phoneticPr fontId="2"/>
  </si>
  <si>
    <t>アーモンド</t>
    <phoneticPr fontId="2"/>
  </si>
  <si>
    <t>あわび</t>
    <phoneticPr fontId="2"/>
  </si>
  <si>
    <t>いか</t>
    <phoneticPr fontId="2"/>
  </si>
  <si>
    <t>牛肉</t>
    <rPh sb="0" eb="2">
      <t>ギュウニク</t>
    </rPh>
    <phoneticPr fontId="2"/>
  </si>
  <si>
    <t>ごま</t>
    <phoneticPr fontId="2"/>
  </si>
  <si>
    <t>さけ</t>
    <phoneticPr fontId="2"/>
  </si>
  <si>
    <t>さば</t>
    <phoneticPr fontId="2"/>
  </si>
  <si>
    <t>大豆</t>
    <rPh sb="0" eb="2">
      <t>ダイズ</t>
    </rPh>
    <phoneticPr fontId="2"/>
  </si>
  <si>
    <t>鶏肉</t>
    <rPh sb="0" eb="2">
      <t>トリニク</t>
    </rPh>
    <phoneticPr fontId="2"/>
  </si>
  <si>
    <t>バナナ</t>
    <phoneticPr fontId="2"/>
  </si>
  <si>
    <t>豚肉</t>
    <rPh sb="0" eb="2">
      <t>ブタニク</t>
    </rPh>
    <phoneticPr fontId="2"/>
  </si>
  <si>
    <t>もも</t>
    <phoneticPr fontId="2"/>
  </si>
  <si>
    <t>山芋</t>
    <rPh sb="0" eb="2">
      <t>ヤマイモ</t>
    </rPh>
    <phoneticPr fontId="2"/>
  </si>
  <si>
    <t>りんご</t>
    <phoneticPr fontId="2"/>
  </si>
  <si>
    <t>オレンジ</t>
    <phoneticPr fontId="2"/>
  </si>
  <si>
    <t>マカダミアナッツ</t>
    <phoneticPr fontId="2"/>
  </si>
  <si>
    <t>ゼラチン</t>
    <phoneticPr fontId="2"/>
  </si>
  <si>
    <t>いくら</t>
    <phoneticPr fontId="2"/>
  </si>
  <si>
    <t>フリガナ</t>
    <phoneticPr fontId="2"/>
  </si>
  <si>
    <t>申請日</t>
    <rPh sb="0" eb="3">
      <t>シンセイビ</t>
    </rPh>
    <phoneticPr fontId="2"/>
  </si>
  <si>
    <t>令和</t>
    <rPh sb="0" eb="2">
      <t>レイワ</t>
    </rPh>
    <phoneticPr fontId="2"/>
  </si>
  <si>
    <t>年</t>
    <rPh sb="0" eb="1">
      <t>ネン</t>
    </rPh>
    <phoneticPr fontId="2"/>
  </si>
  <si>
    <t>月</t>
    <rPh sb="0" eb="1">
      <t>ガツ</t>
    </rPh>
    <phoneticPr fontId="2"/>
  </si>
  <si>
    <t>返礼品等</t>
    <rPh sb="0" eb="3">
      <t>ヘンレイヒン</t>
    </rPh>
    <rPh sb="3" eb="4">
      <t>トウ</t>
    </rPh>
    <phoneticPr fontId="5"/>
  </si>
  <si>
    <t>内容量</t>
    <rPh sb="0" eb="3">
      <t>ナイヨウリョウ</t>
    </rPh>
    <phoneticPr fontId="2"/>
  </si>
  <si>
    <t>食物アレルギー
個別表示（原則）</t>
    <rPh sb="0" eb="2">
      <t>ショクモツ</t>
    </rPh>
    <rPh sb="9" eb="13">
      <t>コベツヒョウジ</t>
    </rPh>
    <rPh sb="14" eb="16">
      <t>ゲンソク</t>
    </rPh>
    <phoneticPr fontId="2"/>
  </si>
  <si>
    <t>［</t>
    <phoneticPr fontId="2"/>
  </si>
  <si>
    <t>］</t>
    <phoneticPr fontId="2"/>
  </si>
  <si>
    <t>賞味期限</t>
    <phoneticPr fontId="2"/>
  </si>
  <si>
    <t>消費期限</t>
    <rPh sb="0" eb="4">
      <t>ショウヒキゲン</t>
    </rPh>
    <phoneticPr fontId="2"/>
  </si>
  <si>
    <t>有効期限</t>
    <rPh sb="0" eb="2">
      <t>ユウコウ</t>
    </rPh>
    <rPh sb="2" eb="4">
      <t>キゲン</t>
    </rPh>
    <phoneticPr fontId="2"/>
  </si>
  <si>
    <t>期限</t>
    <rPh sb="0" eb="2">
      <t>キゲン</t>
    </rPh>
    <phoneticPr fontId="2"/>
  </si>
  <si>
    <t>出荷までの期間</t>
    <rPh sb="0" eb="2">
      <t>シュッカ</t>
    </rPh>
    <rPh sb="5" eb="7">
      <t>キカン</t>
    </rPh>
    <phoneticPr fontId="2"/>
  </si>
  <si>
    <t>ホームページ</t>
    <phoneticPr fontId="2"/>
  </si>
  <si>
    <t>総務省告示
第５条の該当</t>
    <phoneticPr fontId="2"/>
  </si>
  <si>
    <t>―</t>
    <phoneticPr fontId="2"/>
  </si>
  <si>
    <t>〒　　　　</t>
    <phoneticPr fontId="2"/>
  </si>
  <si>
    <t>使用期限</t>
    <rPh sb="0" eb="2">
      <t>シヨウ</t>
    </rPh>
    <rPh sb="2" eb="4">
      <t>キゲン</t>
    </rPh>
    <phoneticPr fontId="2"/>
  </si>
  <si>
    <t>配送
不可エリア</t>
    <rPh sb="0" eb="2">
      <t>ハイソウ</t>
    </rPh>
    <rPh sb="3" eb="5">
      <t>フカ</t>
    </rPh>
    <phoneticPr fontId="2"/>
  </si>
  <si>
    <t>随時発送</t>
    <rPh sb="0" eb="2">
      <t>ズイジ</t>
    </rPh>
    <rPh sb="2" eb="4">
      <t>ハッソウ</t>
    </rPh>
    <phoneticPr fontId="2"/>
  </si>
  <si>
    <t>3日以内</t>
    <rPh sb="1" eb="2">
      <t>ニチ</t>
    </rPh>
    <rPh sb="2" eb="4">
      <t>イナイ</t>
    </rPh>
    <phoneticPr fontId="2"/>
  </si>
  <si>
    <t>無制限</t>
    <rPh sb="0" eb="3">
      <t>ムセイゲン</t>
    </rPh>
    <phoneticPr fontId="2"/>
  </si>
  <si>
    <t>名　称</t>
    <rPh sb="0" eb="1">
      <t>ナ</t>
    </rPh>
    <rPh sb="2" eb="3">
      <t>ショウ</t>
    </rPh>
    <phoneticPr fontId="2"/>
  </si>
  <si>
    <t>離島</t>
    <rPh sb="0" eb="2">
      <t>リトウ</t>
    </rPh>
    <phoneticPr fontId="2"/>
  </si>
  <si>
    <t>北海道</t>
    <rPh sb="0" eb="3">
      <t>ホッカイドウ</t>
    </rPh>
    <phoneticPr fontId="2"/>
  </si>
  <si>
    <t>沖縄</t>
    <rPh sb="0" eb="2">
      <t>オキナワ</t>
    </rPh>
    <phoneticPr fontId="2"/>
  </si>
  <si>
    <t xml:space="preserve">
［概要やPRポイント］</t>
    <phoneticPr fontId="2"/>
  </si>
  <si>
    <t xml:space="preserve">
［名称と内容量］</t>
    <phoneticPr fontId="2"/>
  </si>
  <si>
    <t>URLの掲載許可</t>
    <rPh sb="4" eb="6">
      <t>ケイサイ</t>
    </rPh>
    <rPh sb="6" eb="8">
      <t>キョカ</t>
    </rPh>
    <phoneticPr fontId="2"/>
  </si>
  <si>
    <t>する</t>
    <phoneticPr fontId="2"/>
  </si>
  <si>
    <t>しない</t>
    <phoneticPr fontId="2"/>
  </si>
  <si>
    <t>　（例：300g×4パック）</t>
    <phoneticPr fontId="2"/>
  </si>
  <si>
    <t>キウイフルーツ</t>
    <phoneticPr fontId="2"/>
  </si>
  <si>
    <t>総重量</t>
    <rPh sb="0" eb="3">
      <t>ソウジュウリョウ</t>
    </rPh>
    <phoneticPr fontId="2"/>
  </si>
  <si>
    <t>梱包サイズ</t>
    <rPh sb="0" eb="2">
      <t>コンポウ</t>
    </rPh>
    <phoneticPr fontId="2"/>
  </si>
  <si>
    <t>サイズ</t>
    <phoneticPr fontId="2"/>
  </si>
  <si>
    <t>受賞歴</t>
    <rPh sb="0" eb="3">
      <t>ジュショウレキ</t>
    </rPh>
    <phoneticPr fontId="2"/>
  </si>
  <si>
    <t>無</t>
    <rPh sb="0" eb="1">
      <t>ナ</t>
    </rPh>
    <phoneticPr fontId="2"/>
  </si>
  <si>
    <t>有</t>
    <rPh sb="0" eb="1">
      <t>アリ</t>
    </rPh>
    <phoneticPr fontId="2"/>
  </si>
  <si>
    <t>メディア</t>
    <phoneticPr fontId="2"/>
  </si>
  <si>
    <t xml:space="preserve">  媒体名</t>
    <rPh sb="4" eb="5">
      <t>メイ</t>
    </rPh>
    <phoneticPr fontId="2"/>
  </si>
  <si>
    <t>TV</t>
    <phoneticPr fontId="2"/>
  </si>
  <si>
    <t>本</t>
    <rPh sb="0" eb="1">
      <t>ホン</t>
    </rPh>
    <phoneticPr fontId="2"/>
  </si>
  <si>
    <t>その他</t>
    <rPh sb="2" eb="3">
      <t>タ</t>
    </rPh>
    <phoneticPr fontId="2"/>
  </si>
  <si>
    <t>受賞年</t>
    <rPh sb="0" eb="2">
      <t>ジュショウ</t>
    </rPh>
    <rPh sb="2" eb="3">
      <t>ネン</t>
    </rPh>
    <phoneticPr fontId="2"/>
  </si>
  <si>
    <t>※</t>
    <phoneticPr fontId="2"/>
  </si>
  <si>
    <t>サイズはヤマト運輸に準じる</t>
    <phoneticPr fontId="2"/>
  </si>
  <si>
    <t>ふるさと納税関連のポータルサイトや、チラシ・パンフレット等のPR</t>
    <rPh sb="4" eb="6">
      <t>ノウゼイ</t>
    </rPh>
    <rPh sb="6" eb="8">
      <t>カンレン</t>
    </rPh>
    <rPh sb="28" eb="29">
      <t>トウ</t>
    </rPh>
    <phoneticPr fontId="2"/>
  </si>
  <si>
    <t>提供商品代、配送費は事業者様負担（撮影料は無料）</t>
    <rPh sb="0" eb="2">
      <t>テイキョウ</t>
    </rPh>
    <rPh sb="2" eb="5">
      <t>ショウヒンダイ</t>
    </rPh>
    <rPh sb="6" eb="8">
      <t>ハイソウ</t>
    </rPh>
    <rPh sb="8" eb="9">
      <t>ヒ</t>
    </rPh>
    <rPh sb="10" eb="13">
      <t>ジギョウシャ</t>
    </rPh>
    <rPh sb="13" eb="14">
      <t>サマ</t>
    </rPh>
    <rPh sb="14" eb="16">
      <t>フタン</t>
    </rPh>
    <rPh sb="17" eb="19">
      <t>サツエイ</t>
    </rPh>
    <rPh sb="19" eb="20">
      <t>リョウ</t>
    </rPh>
    <rPh sb="21" eb="23">
      <t>ムリョウ</t>
    </rPh>
    <phoneticPr fontId="2"/>
  </si>
  <si>
    <t>kg</t>
  </si>
  <si>
    <t>[</t>
    <phoneticPr fontId="2"/>
  </si>
  <si>
    <t>年　]</t>
    <rPh sb="0" eb="1">
      <t>ネン</t>
    </rPh>
    <phoneticPr fontId="2"/>
  </si>
  <si>
    <t>]</t>
    <phoneticPr fontId="2"/>
  </si>
  <si>
    <t xml:space="preserve"> [個数：</t>
    <rPh sb="2" eb="4">
      <t>コスウ</t>
    </rPh>
    <phoneticPr fontId="2"/>
  </si>
  <si>
    <t>　</t>
  </si>
  <si>
    <t>URL</t>
    <phoneticPr fontId="2"/>
  </si>
  <si>
    <t>価格(税込)</t>
    <rPh sb="0" eb="2">
      <t>カカク</t>
    </rPh>
    <phoneticPr fontId="2"/>
  </si>
  <si>
    <t xml:space="preserve">説明
</t>
    <rPh sb="0" eb="2">
      <t>セツメイ</t>
    </rPh>
    <phoneticPr fontId="2"/>
  </si>
  <si>
    <t>その他　[</t>
    <rPh sb="2" eb="3">
      <t>タ</t>
    </rPh>
    <phoneticPr fontId="2"/>
  </si>
  <si>
    <t>カシューナッツ</t>
    <phoneticPr fontId="2"/>
  </si>
  <si>
    <r>
      <t xml:space="preserve">一括表示（例外）
</t>
    </r>
    <r>
      <rPr>
        <sz val="9"/>
        <color theme="1"/>
        <rFont val="ＭＳ Ｐ明朝"/>
        <family val="1"/>
        <charset val="128"/>
      </rPr>
      <t>※希望の場合のみ</t>
    </r>
    <rPh sb="0" eb="2">
      <t>イッカツ</t>
    </rPh>
    <rPh sb="2" eb="4">
      <t>ヒョウジ</t>
    </rPh>
    <rPh sb="5" eb="7">
      <t>レイガイ</t>
    </rPh>
    <rPh sb="10" eb="12">
      <t>キボウ</t>
    </rPh>
    <rPh sb="13" eb="15">
      <t>バアイ</t>
    </rPh>
    <phoneticPr fontId="2"/>
  </si>
  <si>
    <t>・区分①又は②及び④で外形が変更となる場合は、返礼品等の画像を添付して下さい。</t>
    <phoneticPr fontId="2"/>
  </si>
  <si>
    <t>※注意事項</t>
    <phoneticPr fontId="2"/>
  </si>
  <si>
    <t>ホームページが「ある」と答えた方のみ</t>
    <phoneticPr fontId="2"/>
  </si>
  <si>
    <t xml:space="preserve">　 </t>
  </si>
  <si>
    <t>配送留意事項</t>
    <rPh sb="0" eb="2">
      <t>ハイソウ</t>
    </rPh>
    <rPh sb="2" eb="4">
      <t>リュウイ</t>
    </rPh>
    <rPh sb="4" eb="6">
      <t>ジコウ</t>
    </rPh>
    <phoneticPr fontId="2"/>
  </si>
  <si>
    <t>　</t>
    <phoneticPr fontId="2"/>
  </si>
  <si>
    <t>回答欄Ａ</t>
    <phoneticPr fontId="2"/>
  </si>
  <si>
    <t>回答欄Ｂ</t>
    <phoneticPr fontId="2"/>
  </si>
  <si>
    <t>回答欄Ｃ</t>
    <phoneticPr fontId="2"/>
  </si>
  <si>
    <t>第</t>
    <phoneticPr fontId="2"/>
  </si>
  <si>
    <t>号</t>
    <rPh sb="0" eb="1">
      <t>ゴウ</t>
    </rPh>
    <phoneticPr fontId="2"/>
  </si>
  <si>
    <t>◆地場産品類型</t>
    <phoneticPr fontId="15"/>
  </si>
  <si>
    <t>◆該当類型ごとの記載内容一覧表</t>
    <phoneticPr fontId="15"/>
  </si>
  <si>
    <t>平成31年総務省告示第179号第５条に掲げる地場産品基準</t>
    <phoneticPr fontId="15"/>
  </si>
  <si>
    <t>回答欄Ａ</t>
    <rPh sb="0" eb="2">
      <t>カイトウ</t>
    </rPh>
    <rPh sb="2" eb="3">
      <t>ラン</t>
    </rPh>
    <phoneticPr fontId="15"/>
  </si>
  <si>
    <t>回答欄Ｂ</t>
    <rPh sb="0" eb="2">
      <t>カイトウ</t>
    </rPh>
    <rPh sb="2" eb="3">
      <t>ラン</t>
    </rPh>
    <phoneticPr fontId="15"/>
  </si>
  <si>
    <t>回答欄Ｃ</t>
    <rPh sb="0" eb="2">
      <t>カイトウ</t>
    </rPh>
    <rPh sb="2" eb="3">
      <t>ラン</t>
    </rPh>
    <phoneticPr fontId="15"/>
  </si>
  <si>
    <t>１号</t>
    <rPh sb="1" eb="2">
      <t>ゴウ</t>
    </rPh>
    <phoneticPr fontId="15"/>
  </si>
  <si>
    <t>当該地方団体の区域内において生産されたものであること。</t>
    <phoneticPr fontId="15"/>
  </si>
  <si>
    <t>区域内で行われている生産の内容（栽培、繁殖、肥育、養殖、水揚げ等）
※加工品は２号または３号で記述すること</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phoneticPr fontId="15"/>
  </si>
  <si>
    <t>－</t>
    <phoneticPr fontId="15"/>
  </si>
  <si>
    <t>２号</t>
    <rPh sb="1" eb="2">
      <t>ゴウ</t>
    </rPh>
    <phoneticPr fontId="15"/>
  </si>
  <si>
    <t>当該地方団体の区域内において返礼品等の原材料の主要な部分が生産されたものであること。</t>
    <phoneticPr fontId="15"/>
  </si>
  <si>
    <t>当該返礼品等の主な原材料のうち、区域内で生産された原材料名</t>
    <rPh sb="0" eb="2">
      <t>トウガイ</t>
    </rPh>
    <rPh sb="2" eb="5">
      <t>ヘンレイヒン</t>
    </rPh>
    <rPh sb="5" eb="6">
      <t>トウ</t>
    </rPh>
    <rPh sb="7" eb="8">
      <t>オモ</t>
    </rPh>
    <rPh sb="9" eb="12">
      <t>ゲンザイリョウ</t>
    </rPh>
    <rPh sb="28" eb="29">
      <t>メイ</t>
    </rPh>
    <phoneticPr fontId="15"/>
  </si>
  <si>
    <t>当該返礼品等の主な原材料のうち、区域外で生産された原材料名</t>
    <rPh sb="5" eb="6">
      <t>トウ</t>
    </rPh>
    <rPh sb="7" eb="8">
      <t>オモ</t>
    </rPh>
    <rPh sb="18" eb="19">
      <t>ガイ</t>
    </rPh>
    <rPh sb="28" eb="29">
      <t>メイ</t>
    </rPh>
    <phoneticPr fontId="15"/>
  </si>
  <si>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15"/>
  </si>
  <si>
    <t>３号</t>
    <rPh sb="1" eb="2">
      <t>ゴウ</t>
    </rPh>
    <phoneticPr fontId="15"/>
  </si>
  <si>
    <t>当該地方団体の区域内において返礼品等の製造、加工その他の工程のうち主要な部分を行うことにより相応の付加価値が生じているものであること。</t>
    <phoneticPr fontId="15"/>
  </si>
  <si>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15"/>
  </si>
  <si>
    <t>区域外で行われている工程の詳細
（区域外から原材料等を仕入れている場合は、主な原材料を記入）</t>
    <rPh sb="13" eb="15">
      <t>ショウサイ</t>
    </rPh>
    <phoneticPr fontId="15"/>
  </si>
  <si>
    <t>返礼品等の付加価値のうち区域内で行われている工程（回答欄A）によるものの割合とその算出方法（当該割合が全体の価値の半分を一定程度以上上回るといえる理由を説明すること）</t>
    <rPh sb="54" eb="56">
      <t>カチ</t>
    </rPh>
    <phoneticPr fontId="15"/>
  </si>
  <si>
    <t>３号イ（熟成肉）</t>
    <rPh sb="1" eb="2">
      <t>ゴウ</t>
    </rPh>
    <rPh sb="4" eb="7">
      <t>ジュクセイニク</t>
    </rPh>
    <phoneticPr fontId="15"/>
  </si>
  <si>
    <t>地場産品基準第３号イに規定する、当該地方団体の属する都道府県の区域内において生産された食肉を原材料として、当該地方団体の区域内において熟成したもの。</t>
    <phoneticPr fontId="15"/>
  </si>
  <si>
    <t>肉が生産（飼養）された都道府県名</t>
    <rPh sb="0" eb="1">
      <t>ニク</t>
    </rPh>
    <rPh sb="2" eb="4">
      <t>シヨウ</t>
    </rPh>
    <rPh sb="5" eb="7">
      <t>シヨウ</t>
    </rPh>
    <rPh sb="11" eb="15">
      <t>トドウフケン</t>
    </rPh>
    <rPh sb="15" eb="16">
      <t>メイ</t>
    </rPh>
    <phoneticPr fontId="15"/>
  </si>
  <si>
    <t>区域内で行われている熟成工程の詳細</t>
    <rPh sb="0" eb="3">
      <t>クイキナイ</t>
    </rPh>
    <rPh sb="4" eb="5">
      <t>オコナ</t>
    </rPh>
    <rPh sb="10" eb="12">
      <t>ジュクセイ</t>
    </rPh>
    <rPh sb="12" eb="14">
      <t>コウテイ</t>
    </rPh>
    <rPh sb="15" eb="17">
      <t>ショウサイ</t>
    </rPh>
    <phoneticPr fontId="15"/>
  </si>
  <si>
    <t>返礼品等の付加価値のうち区域内で行われている熟成工程（回答欄B）によるものの割合とその算出方法（当該割合が全体の価値の半分を一定程度以上上回るといえる理由を説明すること）</t>
    <rPh sb="56" eb="58">
      <t>カチ</t>
    </rPh>
    <phoneticPr fontId="15"/>
  </si>
  <si>
    <t>3イ（熟成肉）</t>
    <phoneticPr fontId="15"/>
  </si>
  <si>
    <t>３号イ（精米）</t>
    <rPh sb="1" eb="2">
      <t>ゴウ</t>
    </rPh>
    <rPh sb="4" eb="6">
      <t>セイマイ</t>
    </rPh>
    <phoneticPr fontId="15"/>
  </si>
  <si>
    <t>地場産品基準第３号イに規定する、当該地方団体の属する都道府県の区域内において生産された玄米を原材料として、当該地方団体の区域内において精白したもの。</t>
    <phoneticPr fontId="15"/>
  </si>
  <si>
    <t>米が生産（栽培）された都道府県名</t>
    <rPh sb="0" eb="1">
      <t>コメ</t>
    </rPh>
    <rPh sb="2" eb="4">
      <t>セイサン</t>
    </rPh>
    <rPh sb="5" eb="7">
      <t>サイバイ</t>
    </rPh>
    <rPh sb="11" eb="15">
      <t>トドウフケン</t>
    </rPh>
    <rPh sb="15" eb="16">
      <t>メイ</t>
    </rPh>
    <phoneticPr fontId="15"/>
  </si>
  <si>
    <t>区域内で行われている精米工程の詳細</t>
    <rPh sb="0" eb="3">
      <t>クイキナイ</t>
    </rPh>
    <rPh sb="4" eb="5">
      <t>オコナ</t>
    </rPh>
    <rPh sb="10" eb="12">
      <t>セイマイ</t>
    </rPh>
    <rPh sb="12" eb="14">
      <t>コウテイ</t>
    </rPh>
    <rPh sb="15" eb="17">
      <t>ショウサイ</t>
    </rPh>
    <phoneticPr fontId="15"/>
  </si>
  <si>
    <t>返礼品等の付加価値のうち区域内で行われている精米工程（回答欄B）によるものの割合とその算出方法（当該割合が全体の価値の半分を一定程度以上上回るといえる理由を説明すること）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15"/>
  </si>
  <si>
    <t>3イ（精米）</t>
    <phoneticPr fontId="15"/>
  </si>
  <si>
    <t>３号ロ（企画立案）</t>
    <phoneticPr fontId="15"/>
  </si>
  <si>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15"/>
  </si>
  <si>
    <t>区域内で行われている工程（企画立案等）の詳細</t>
    <rPh sb="13" eb="15">
      <t>キカク</t>
    </rPh>
    <rPh sb="15" eb="17">
      <t>リツアン</t>
    </rPh>
    <rPh sb="17" eb="18">
      <t>トウ</t>
    </rPh>
    <phoneticPr fontId="15"/>
  </si>
  <si>
    <t>区域外（製造地など）で行われている工程の詳細</t>
    <rPh sb="4" eb="6">
      <t>セイゾウ</t>
    </rPh>
    <rPh sb="6" eb="7">
      <t>チ</t>
    </rPh>
    <phoneticPr fontId="15"/>
  </si>
  <si>
    <t>・区域内で行われている企画立案の工程（回答欄A）によるものの割合（事業者からの証明をＰＤＦも提出）
・左記の工程（回答欄B）を行っている地方団体では当該返礼品等が提供されていない旨</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15"/>
  </si>
  <si>
    <t>3ロ（企画立案）</t>
    <phoneticPr fontId="15"/>
  </si>
  <si>
    <t>４号</t>
    <rPh sb="1" eb="2">
      <t>ゴウ</t>
    </rPh>
    <phoneticPr fontId="15"/>
  </si>
  <si>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15"/>
  </si>
  <si>
    <t>区域内で行われている生産の内容（栽培、繁殖、肥育、養殖、水揚げ等）
※加工品は原則非該当</t>
    <rPh sb="10" eb="12">
      <t>セイサン</t>
    </rPh>
    <rPh sb="13" eb="15">
      <t>ナイヨウ</t>
    </rPh>
    <rPh sb="19" eb="21">
      <t>ハンショク</t>
    </rPh>
    <rPh sb="25" eb="27">
      <t>ヨウショク</t>
    </rPh>
    <phoneticPr fontId="15"/>
  </si>
  <si>
    <t>流通構造上、混在が避けられない理由</t>
    <phoneticPr fontId="15"/>
  </si>
  <si>
    <t>混在する可能性のある地方団体名</t>
    <phoneticPr fontId="15"/>
  </si>
  <si>
    <t>５号</t>
    <rPh sb="1" eb="2">
      <t>ゴウ</t>
    </rPh>
    <phoneticPr fontId="15"/>
  </si>
  <si>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15"/>
  </si>
  <si>
    <t>当該地方団体の広報のために作成されたオリジナルグッズ等である旨</t>
    <rPh sb="4" eb="6">
      <t>ダンタイ</t>
    </rPh>
    <rPh sb="7" eb="9">
      <t>コウホウ</t>
    </rPh>
    <rPh sb="13" eb="15">
      <t>サクセイ</t>
    </rPh>
    <rPh sb="26" eb="27">
      <t>トウ</t>
    </rPh>
    <rPh sb="30" eb="31">
      <t>ムネ</t>
    </rPh>
    <phoneticPr fontId="15"/>
  </si>
  <si>
    <t>当該地方団体独自の返礼品等であることが明白な理由</t>
    <rPh sb="12" eb="13">
      <t>トウ</t>
    </rPh>
    <phoneticPr fontId="15"/>
  </si>
  <si>
    <t>返礼品等の形状、名称、その他の特徴が把握でき、回答欄Ｂの明白性が分かる資料をＰＤＦで提出</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15"/>
  </si>
  <si>
    <t>６号</t>
    <rPh sb="1" eb="2">
      <t>ゴウ</t>
    </rPh>
    <phoneticPr fontId="15"/>
  </si>
  <si>
    <t>前各号に該当する返礼品等と当該返礼品等に附帯するものとを合わせて提供するものであって、当該返礼品等の価値が当該提供するものの価値全体の七割以上であること。</t>
    <phoneticPr fontId="15"/>
  </si>
  <si>
    <t>地場産品について、該当する地場産品基準の類型(1～5号)及びその該当理由</t>
    <rPh sb="34" eb="36">
      <t>リユウ</t>
    </rPh>
    <phoneticPr fontId="15"/>
  </si>
  <si>
    <t>地場産品と地場産品以外のものの附帯関係</t>
    <phoneticPr fontId="15"/>
  </si>
  <si>
    <t>・調達費用のうち地場産品に係る費用
・調達費用のうち附帯品に係る費用
・地場産品の割合（要7割以上）</t>
    <phoneticPr fontId="15"/>
  </si>
  <si>
    <t>７号</t>
    <rPh sb="1" eb="2">
      <t>ゴウ</t>
    </rPh>
    <phoneticPr fontId="15"/>
  </si>
  <si>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15"/>
  </si>
  <si>
    <t>・役務が提供される施設名等
・（区域外での役務の提供が含まれる場合）提供される所在地</t>
    <rPh sb="11" eb="12">
      <t>メイ</t>
    </rPh>
    <rPh sb="12" eb="13">
      <t>トウ</t>
    </rPh>
    <phoneticPr fontId="15"/>
  </si>
  <si>
    <t>役務の内容
※区域内で提供されていても全国各地で同様の役務が提供されているなど、地域との関連性が希薄なものは７号役務に該当しません。</t>
    <phoneticPr fontId="15"/>
  </si>
  <si>
    <t>役務の内容が当該地方団体と相当程度関連性がある（区域外の同種の役務では代替できない）といえる理由</t>
    <phoneticPr fontId="15"/>
  </si>
  <si>
    <t>７号の２（宿泊）</t>
    <rPh sb="1" eb="2">
      <t>ゴウ</t>
    </rPh>
    <rPh sb="5" eb="7">
      <t>シュクハク</t>
    </rPh>
    <phoneticPr fontId="15"/>
  </si>
  <si>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15"/>
  </si>
  <si>
    <t>役務が提供される施設名･所在地</t>
    <rPh sb="10" eb="11">
      <t>メイ</t>
    </rPh>
    <rPh sb="12" eb="15">
      <t>ショザイチ</t>
    </rPh>
    <phoneticPr fontId="15"/>
  </si>
  <si>
    <t>当該地方団体の区域内に所在する宿泊施設であって、当該地方団体が属する都道府県の区域内においてのみ宿泊施設の運営を行う者が運営する旨</t>
    <rPh sb="64" eb="65">
      <t>ムネ</t>
    </rPh>
    <phoneticPr fontId="15"/>
  </si>
  <si>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15"/>
  </si>
  <si>
    <t>7の2（宿泊）</t>
    <phoneticPr fontId="15"/>
  </si>
  <si>
    <t>７号の３イ
五万以下（宿泊）</t>
    <rPh sb="6" eb="7">
      <t>ゴ</t>
    </rPh>
    <phoneticPr fontId="15"/>
  </si>
  <si>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15"/>
  </si>
  <si>
    <t>役務が提供される施設名･所在地</t>
    <phoneticPr fontId="15"/>
  </si>
  <si>
    <t>１人１泊あたりの調達費用の額</t>
    <rPh sb="1" eb="2">
      <t>ニン</t>
    </rPh>
    <phoneticPr fontId="15"/>
  </si>
  <si>
    <t>－</t>
  </si>
  <si>
    <t>7の3イ（宿泊 五万以下）</t>
    <phoneticPr fontId="15"/>
  </si>
  <si>
    <t>７号の３ロ
該当地域（宿泊）</t>
    <rPh sb="6" eb="8">
      <t>ガイトウ</t>
    </rPh>
    <rPh sb="8" eb="10">
      <t>チイキ</t>
    </rPh>
    <phoneticPr fontId="15"/>
  </si>
  <si>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15"/>
  </si>
  <si>
    <t>役務が提供される施設名･所在地</t>
  </si>
  <si>
    <t>・特定非常災害発生日
・災害救助法が適用されたことが判る旨</t>
    <phoneticPr fontId="15"/>
  </si>
  <si>
    <t>7の3ロ（宿泊 該当地域）</t>
    <phoneticPr fontId="15"/>
  </si>
  <si>
    <t>７号の４（電気）</t>
    <rPh sb="1" eb="2">
      <t>ゴウ</t>
    </rPh>
    <rPh sb="5" eb="7">
      <t>デンキ</t>
    </rPh>
    <phoneticPr fontId="15"/>
  </si>
  <si>
    <t>当該地方団体の区域内において地域のエネルギー源により発電された電気であること。</t>
    <phoneticPr fontId="15"/>
  </si>
  <si>
    <t>区域内で発電された電気であることが判る旨</t>
    <phoneticPr fontId="15"/>
  </si>
  <si>
    <t>地域のエネルギー源の種類（太陽光、バイオマス、地熱等）</t>
    <phoneticPr fontId="15"/>
  </si>
  <si>
    <t>・当該電気の提供事業者名
・返礼品等として提供する電気の総量が当該電気に係る区域内の発電量の範囲内となっている旨</t>
    <rPh sb="4" eb="6">
      <t>テイキョウ</t>
    </rPh>
    <rPh sb="9" eb="11">
      <t>バショ</t>
    </rPh>
    <rPh sb="17" eb="18">
      <t>トウ</t>
    </rPh>
    <phoneticPr fontId="15"/>
  </si>
  <si>
    <t>7の4（電気）</t>
    <phoneticPr fontId="15"/>
  </si>
  <si>
    <t>８号イ</t>
    <rPh sb="1" eb="2">
      <t>ゴウ</t>
    </rPh>
    <phoneticPr fontId="15"/>
  </si>
  <si>
    <t>市区町村が近隣の他の市区町村と共同でこれらの市区町村の区域内において前各号のいずれかに該当するものを共通の返礼品等とするもの</t>
    <phoneticPr fontId="15"/>
  </si>
  <si>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15"/>
  </si>
  <si>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15"/>
  </si>
  <si>
    <t>共通の返礼品等を提供するにあたって各団体の同意を得ている旨
※申請時点で全団体の同意を得ている必要があります。</t>
    <rPh sb="6" eb="7">
      <t>トウ</t>
    </rPh>
    <rPh sb="17" eb="18">
      <t>カク</t>
    </rPh>
    <rPh sb="18" eb="20">
      <t>ダンタイ</t>
    </rPh>
    <rPh sb="21" eb="23">
      <t>ドウイ</t>
    </rPh>
    <rPh sb="24" eb="25">
      <t>エ</t>
    </rPh>
    <rPh sb="28" eb="29">
      <t>ムネ</t>
    </rPh>
    <phoneticPr fontId="15"/>
  </si>
  <si>
    <t>8イ</t>
    <phoneticPr fontId="15"/>
  </si>
  <si>
    <t>８号ロ</t>
    <rPh sb="1" eb="2">
      <t>ゴウ</t>
    </rPh>
    <phoneticPr fontId="15"/>
  </si>
  <si>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15"/>
  </si>
  <si>
    <t>当該返礼品等を共通して提供する都道府県名および市区町村名全て</t>
    <rPh sb="5" eb="6">
      <t>トウ</t>
    </rPh>
    <rPh sb="15" eb="19">
      <t>トドウフケン</t>
    </rPh>
    <rPh sb="19" eb="20">
      <t>メイ</t>
    </rPh>
    <phoneticPr fontId="15"/>
  </si>
  <si>
    <t>当該返礼品等が該当する地場産品基準の類型（1～7号の4）及び当該類型で回答することとなっている内容すべて</t>
    <rPh sb="5" eb="6">
      <t>トウ</t>
    </rPh>
    <phoneticPr fontId="15"/>
  </si>
  <si>
    <t>共通の返礼品等を提供するにあたって各団体の同意を得ている旨</t>
    <rPh sb="6" eb="7">
      <t>トウ</t>
    </rPh>
    <phoneticPr fontId="15"/>
  </si>
  <si>
    <t>8ロ</t>
    <phoneticPr fontId="15"/>
  </si>
  <si>
    <t>８号ハ</t>
    <rPh sb="1" eb="2">
      <t>ゴウ</t>
    </rPh>
    <phoneticPr fontId="15"/>
  </si>
  <si>
    <t>都道府県が当該都道府県の区域内の複数の市区町村において地域資源として相当程度認識されている物品及び当該市区町村を認定し、当該物品を当該市区町村がそれぞれ返礼品等とするもの</t>
    <phoneticPr fontId="15"/>
  </si>
  <si>
    <t>認定地域資源名</t>
    <rPh sb="0" eb="2">
      <t>ニンテイ</t>
    </rPh>
    <rPh sb="2" eb="4">
      <t>チイキ</t>
    </rPh>
    <rPh sb="4" eb="6">
      <t>シゲン</t>
    </rPh>
    <rPh sb="6" eb="7">
      <t>メイ</t>
    </rPh>
    <phoneticPr fontId="15"/>
  </si>
  <si>
    <t>8ハ</t>
    <phoneticPr fontId="15"/>
  </si>
  <si>
    <t>９号</t>
    <rPh sb="1" eb="2">
      <t>ゴウ</t>
    </rPh>
    <phoneticPr fontId="15"/>
  </si>
  <si>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15"/>
  </si>
  <si>
    <t>災害の名称及び発生時期</t>
    <rPh sb="5" eb="6">
      <t>オヨ</t>
    </rPh>
    <rPh sb="7" eb="9">
      <t>ハッセイ</t>
    </rPh>
    <rPh sb="9" eb="11">
      <t>ジキ</t>
    </rPh>
    <phoneticPr fontId="15"/>
  </si>
  <si>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15"/>
  </si>
  <si>
    <t>・代替品の詳細（品目名、生産地等）
・代替品といえる理由</t>
    <rPh sb="1" eb="4">
      <t>ダイタイヒン</t>
    </rPh>
    <rPh sb="5" eb="7">
      <t>ショウサイ</t>
    </rPh>
    <rPh sb="8" eb="11">
      <t>ヒンモクメイ</t>
    </rPh>
    <rPh sb="12" eb="15">
      <t>セイサンチ</t>
    </rPh>
    <rPh sb="15" eb="16">
      <t>トウ</t>
    </rPh>
    <phoneticPr fontId="15"/>
  </si>
  <si>
    <t>99号</t>
    <rPh sb="2" eb="3">
      <t>ゴウ</t>
    </rPh>
    <phoneticPr fontId="15"/>
  </si>
  <si>
    <t>前各号のいずれかに該当する返礼品等とのみ交換させるために提供するものであること。（告示第５条柱書き）（例：○○pay商品券、△△Pay）</t>
    <phoneticPr fontId="15"/>
  </si>
  <si>
    <t>交換できるものの概要
※交換できるもののうち、本シートに記載のないものは、「入力用(99号)」シートに記載。</t>
    <rPh sb="0" eb="2">
      <t>コウカン</t>
    </rPh>
    <rPh sb="8" eb="10">
      <t>ガイヨウ</t>
    </rPh>
    <rPh sb="38" eb="41">
      <t>ニュウリョクヨウ</t>
    </rPh>
    <rPh sb="44" eb="45">
      <t>ゴウ</t>
    </rPh>
    <phoneticPr fontId="15"/>
  </si>
  <si>
    <t>地場産品以外のものと交換されないことの担保方法</t>
    <rPh sb="21" eb="23">
      <t>ホウホウ</t>
    </rPh>
    <phoneticPr fontId="15"/>
  </si>
  <si>
    <t>民間事業者が提供するふるさと納税用のプラットフォームサービスを経由して返礼品等を提供するもの（例：○○pay商品券、△△Pay）である場合は、当該事業者名及び当該サービス名</t>
    <phoneticPr fontId="15"/>
  </si>
  <si>
    <t>地場産品基準のうち該当する類型</t>
    <rPh sb="0" eb="2">
      <t>ジバ</t>
    </rPh>
    <rPh sb="2" eb="4">
      <t>サンピン</t>
    </rPh>
    <rPh sb="4" eb="6">
      <t>キジュン</t>
    </rPh>
    <rPh sb="9" eb="11">
      <t>ガイトウ</t>
    </rPh>
    <rPh sb="13" eb="15">
      <t>ルイケイ</t>
    </rPh>
    <phoneticPr fontId="15"/>
  </si>
  <si>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15"/>
  </si>
  <si>
    <t>○○牛</t>
    <rPh sb="2" eb="3">
      <t>ギュウ</t>
    </rPh>
    <phoneticPr fontId="15"/>
  </si>
  <si>
    <t>たまねぎ、ソース製造にかかる調味料</t>
    <rPh sb="8" eb="10">
      <t>セイゾウ</t>
    </rPh>
    <rPh sb="14" eb="17">
      <t>チョウミリョウ</t>
    </rPh>
    <phoneticPr fontId="15"/>
  </si>
  <si>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15"/>
  </si>
  <si>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61" eb="62">
      <t>ワル</t>
    </rPh>
    <rPh sb="63" eb="65">
      <t>キサイ</t>
    </rPh>
    <rPh sb="65" eb="66">
      <t>レイ</t>
    </rPh>
    <rPh sb="67" eb="70">
      <t>クイキナイ</t>
    </rPh>
    <rPh sb="77" eb="79">
      <t>セイゾウ</t>
    </rPh>
    <phoneticPr fontId="15"/>
  </si>
  <si>
    <t>○○牛のブロック肉
ソースの原材料：△△
（区域外の工程がある場合は、工程の詳細を記入）
（区域外から原材料等を仕入れている場合は、主な原材料を記入）</t>
    <rPh sb="2" eb="3">
      <t>ギュウ</t>
    </rPh>
    <rPh sb="8" eb="9">
      <t>ニク</t>
    </rPh>
    <rPh sb="14" eb="17">
      <t>ゲンザイリョウ</t>
    </rPh>
    <rPh sb="22" eb="25">
      <t>クイキガイ</t>
    </rPh>
    <rPh sb="26" eb="28">
      <t>コウテイ</t>
    </rPh>
    <rPh sb="31" eb="33">
      <t>バアイ</t>
    </rPh>
    <rPh sb="35" eb="37">
      <t>コウテイ</t>
    </rPh>
    <rPh sb="38" eb="40">
      <t>ショウサイ</t>
    </rPh>
    <rPh sb="41" eb="43">
      <t>キニュウ</t>
    </rPh>
    <rPh sb="46" eb="49">
      <t>クイキガイ</t>
    </rPh>
    <rPh sb="51" eb="54">
      <t>ゲンザイリョウ</t>
    </rPh>
    <rPh sb="54" eb="55">
      <t>トウ</t>
    </rPh>
    <rPh sb="56" eb="58">
      <t>シイ</t>
    </rPh>
    <rPh sb="62" eb="64">
      <t>バアイ</t>
    </rPh>
    <rPh sb="66" eb="67">
      <t>オモ</t>
    </rPh>
    <rPh sb="68" eb="71">
      <t>ゲンザイリョウ</t>
    </rPh>
    <rPh sb="72" eb="74">
      <t>キニュウ</t>
    </rPh>
    <phoneticPr fontId="15"/>
  </si>
  <si>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カチ</t>
    </rPh>
    <rPh sb="76" eb="77">
      <t>ヤク</t>
    </rPh>
    <rPh sb="81" eb="82">
      <t>シ</t>
    </rPh>
    <rPh sb="92" eb="96">
      <t>フカカチ</t>
    </rPh>
    <rPh sb="97" eb="99">
      <t>カカク</t>
    </rPh>
    <rPh sb="100" eb="101">
      <t>モチ</t>
    </rPh>
    <rPh sb="103" eb="105">
      <t>サンシュツ</t>
    </rPh>
    <rPh sb="118" eb="120">
      <t>カコウ</t>
    </rPh>
    <rPh sb="121" eb="123">
      <t>セイゾウ</t>
    </rPh>
    <rPh sb="124" eb="125">
      <t>オコナ</t>
    </rPh>
    <rPh sb="131" eb="133">
      <t>イッテイ</t>
    </rPh>
    <rPh sb="134" eb="136">
      <t>フカ</t>
    </rPh>
    <rPh sb="136" eb="138">
      <t>カチ</t>
    </rPh>
    <rPh sb="139" eb="140">
      <t>ショウ</t>
    </rPh>
    <phoneticPr fontId="15"/>
  </si>
  <si>
    <t>○○県</t>
    <rPh sb="2" eb="3">
      <t>ケン</t>
    </rPh>
    <phoneticPr fontId="15"/>
  </si>
  <si>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15"/>
  </si>
  <si>
    <t>区域内でドライエイジング加工を実施することで、より肉が持つ旨さを引き出し、本工程による付加価値が返礼品の価値のうち約60％を占めているため。なお、付加価値は価格を用いて算出している。</t>
    <rPh sb="0" eb="3">
      <t>クイキナイ</t>
    </rPh>
    <rPh sb="12" eb="14">
      <t>カコウ</t>
    </rPh>
    <rPh sb="15" eb="17">
      <t>ジッシ</t>
    </rPh>
    <rPh sb="48" eb="51">
      <t>ヘンレイヒン</t>
    </rPh>
    <rPh sb="52" eb="54">
      <t>カチ</t>
    </rPh>
    <rPh sb="57" eb="58">
      <t>ヤク</t>
    </rPh>
    <rPh sb="62" eb="63">
      <t>シ</t>
    </rPh>
    <phoneticPr fontId="15"/>
  </si>
  <si>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15"/>
  </si>
  <si>
    <t>区域内の工場で精米にかかる全ての工程を実施することで、本工程による付加価値が返礼品の価値のうち約60％を占めているため。なお、付加価値は価格を用いて算出している。</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カチ</t>
    </rPh>
    <rPh sb="47" eb="48">
      <t>ヤク</t>
    </rPh>
    <rPh sb="52" eb="53">
      <t>シ</t>
    </rPh>
    <phoneticPr fontId="15"/>
  </si>
  <si>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15"/>
  </si>
  <si>
    <t>製造は△市。区域外にて設計図によるファン・電気回路組み立て、梱包、出荷の工程を行っている。</t>
    <rPh sb="0" eb="2">
      <t>セイゾウ</t>
    </rPh>
    <rPh sb="4" eb="5">
      <t>シ</t>
    </rPh>
    <rPh sb="6" eb="9">
      <t>クイキガイ</t>
    </rPh>
    <rPh sb="11" eb="14">
      <t>セッケイズ</t>
    </rPh>
    <rPh sb="25" eb="26">
      <t>ク</t>
    </rPh>
    <rPh sb="27" eb="28">
      <t>タ</t>
    </rPh>
    <rPh sb="30" eb="32">
      <t>コンポウ</t>
    </rPh>
    <rPh sb="33" eb="35">
      <t>シュッカ</t>
    </rPh>
    <rPh sb="36" eb="38">
      <t>コウテイ</t>
    </rPh>
    <phoneticPr fontId="15"/>
  </si>
  <si>
    <t>区域内で企画立案・商品開発を行うことで、本工程による付加価値が返礼品の価値のうち約70％を占めているため。なお、付加価値は価格を用いて算出している。（別紙ＰＤＦ証明書参照） 
また、製造している△市に確認をして、同返礼品は提供されていないことを確認済みです。</t>
    <rPh sb="0" eb="3">
      <t>クイキナイ</t>
    </rPh>
    <rPh sb="4" eb="8">
      <t>キカクリツアン</t>
    </rPh>
    <rPh sb="9" eb="11">
      <t>ショウヒン</t>
    </rPh>
    <rPh sb="11" eb="13">
      <t>カイハツ</t>
    </rPh>
    <rPh sb="14" eb="15">
      <t>オコナ</t>
    </rPh>
    <rPh sb="75" eb="77">
      <t>ベッシ</t>
    </rPh>
    <rPh sb="80" eb="83">
      <t>ショウメイショ</t>
    </rPh>
    <rPh sb="83" eb="85">
      <t>サンショウ</t>
    </rPh>
    <rPh sb="91" eb="93">
      <t>セイゾウ</t>
    </rPh>
    <rPh sb="98" eb="99">
      <t>シ</t>
    </rPh>
    <rPh sb="100" eb="102">
      <t>カクニン</t>
    </rPh>
    <rPh sb="106" eb="107">
      <t>ドウ</t>
    </rPh>
    <rPh sb="107" eb="110">
      <t>ヘンレイヒン</t>
    </rPh>
    <rPh sb="111" eb="113">
      <t>テイキョウ</t>
    </rPh>
    <rPh sb="122" eb="124">
      <t>カクニン</t>
    </rPh>
    <rPh sb="124" eb="125">
      <t>ズ</t>
    </rPh>
    <phoneticPr fontId="15"/>
  </si>
  <si>
    <t>区域内の果樹園において、生産されている。</t>
    <rPh sb="0" eb="3">
      <t>クイキナイ</t>
    </rPh>
    <rPh sb="4" eb="7">
      <t>カジュエン</t>
    </rPh>
    <rPh sb="12" eb="14">
      <t>セイサン</t>
    </rPh>
    <phoneticPr fontId="15"/>
  </si>
  <si>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15"/>
  </si>
  <si>
    <t>○○県△△市、○○県■■町</t>
    <rPh sb="2" eb="3">
      <t>ケン</t>
    </rPh>
    <rPh sb="5" eb="6">
      <t>シ</t>
    </rPh>
    <rPh sb="12" eb="13">
      <t>マチ</t>
    </rPh>
    <phoneticPr fontId="15"/>
  </si>
  <si>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15"/>
  </si>
  <si>
    <t>当該ゆるキャラは当市のみで使用しているキャラクターであるため、独自の返礼品であることが明白である。（別紙参照）</t>
    <rPh sb="0" eb="2">
      <t>トウガイ</t>
    </rPh>
    <rPh sb="8" eb="10">
      <t>トウシ</t>
    </rPh>
    <rPh sb="13" eb="15">
      <t>シヨウ</t>
    </rPh>
    <rPh sb="31" eb="33">
      <t>ドクジ</t>
    </rPh>
    <rPh sb="34" eb="37">
      <t>ヘンレイヒン</t>
    </rPh>
    <rPh sb="43" eb="45">
      <t>メイハク</t>
    </rPh>
    <rPh sb="50" eb="52">
      <t>ベッシ</t>
    </rPh>
    <rPh sb="52" eb="54">
      <t>サンショウ</t>
    </rPh>
    <phoneticPr fontId="15"/>
  </si>
  <si>
    <t>別紙ＰＤＦのとおり、資料を提出します。</t>
    <rPh sb="0" eb="2">
      <t>ベッシ</t>
    </rPh>
    <rPh sb="10" eb="12">
      <t>シリョウ</t>
    </rPh>
    <rPh sb="13" eb="15">
      <t>テイシュツ</t>
    </rPh>
    <phoneticPr fontId="15"/>
  </si>
  <si>
    <t>蕎麦：３号。蕎麦の実を仕入れ、製粉から製麺までの全ての工程を区域内で行っている。なお、付加価値は価格で算出している。</t>
    <rPh sb="0" eb="2">
      <t>ソバ</t>
    </rPh>
    <rPh sb="4" eb="5">
      <t>ゴウ</t>
    </rPh>
    <rPh sb="6" eb="8">
      <t>ソバ</t>
    </rPh>
    <rPh sb="11" eb="13">
      <t>シイ</t>
    </rPh>
    <rPh sb="24" eb="25">
      <t>スベ</t>
    </rPh>
    <rPh sb="27" eb="29">
      <t>コウテイ</t>
    </rPh>
    <rPh sb="30" eb="33">
      <t>クイキナイ</t>
    </rPh>
    <rPh sb="34" eb="35">
      <t>オコナ</t>
    </rPh>
    <rPh sb="43" eb="45">
      <t>フカ</t>
    </rPh>
    <rPh sb="45" eb="47">
      <t>カチ</t>
    </rPh>
    <rPh sb="48" eb="50">
      <t>カカク</t>
    </rPh>
    <rPh sb="51" eb="53">
      <t>サンシュツ</t>
    </rPh>
    <phoneticPr fontId="15"/>
  </si>
  <si>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15"/>
  </si>
  <si>
    <t>地場産品：1,000円、附帯品350円、割合７４％</t>
    <rPh sb="0" eb="2">
      <t>ジバ</t>
    </rPh>
    <rPh sb="2" eb="4">
      <t>サンピン</t>
    </rPh>
    <rPh sb="10" eb="11">
      <t>エン</t>
    </rPh>
    <rPh sb="12" eb="14">
      <t>フタイ</t>
    </rPh>
    <rPh sb="14" eb="15">
      <t>ヒン</t>
    </rPh>
    <rPh sb="18" eb="19">
      <t>エン</t>
    </rPh>
    <rPh sb="20" eb="22">
      <t>ワリアイ</t>
    </rPh>
    <phoneticPr fontId="15"/>
  </si>
  <si>
    <t>名称：◯◯牧場　</t>
    <rPh sb="0" eb="2">
      <t>メイショウ</t>
    </rPh>
    <rPh sb="5" eb="7">
      <t>ボクジョウ</t>
    </rPh>
    <phoneticPr fontId="15"/>
  </si>
  <si>
    <t>◯◯牧場にて酪農体験を提供している。</t>
    <rPh sb="2" eb="4">
      <t>ボクジョウ</t>
    </rPh>
    <rPh sb="6" eb="8">
      <t>ラクノウ</t>
    </rPh>
    <rPh sb="8" eb="10">
      <t>タイケン</t>
    </rPh>
    <rPh sb="11" eb="13">
      <t>テイキョウ</t>
    </rPh>
    <phoneticPr fontId="15"/>
  </si>
  <si>
    <t>◯◯牧場は当市の特色である豊かな自然の中、親子で乳牛や山羊の乳絞り体験を提供するなど、当市ならではのサービスの提供を受けることができるため、当市と相当程度関連性があるといえる。
※悪い記載例　○○市において提供されているため、○○市と相当程度関連性がある。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70" eb="71">
      <t>トウ</t>
    </rPh>
    <rPh sb="78" eb="79">
      <t>シ</t>
    </rPh>
    <rPh sb="97" eb="98">
      <t>ワル</t>
    </rPh>
    <rPh sb="99" eb="102">
      <t>キサイレイ</t>
    </rPh>
    <rPh sb="105" eb="106">
      <t>シ</t>
    </rPh>
    <rPh sb="110" eb="112">
      <t>テイキョウ</t>
    </rPh>
    <rPh sb="122" eb="123">
      <t>シ</t>
    </rPh>
    <rPh sb="124" eb="126">
      <t>ソウトウ</t>
    </rPh>
    <rPh sb="126" eb="128">
      <t>テイドカンレンセイ</t>
    </rPh>
    <phoneticPr fontId="15"/>
  </si>
  <si>
    <t>名称：○○県○○市○○１－１－１○○</t>
    <rPh sb="0" eb="2">
      <t>メイショウ</t>
    </rPh>
    <rPh sb="5" eb="6">
      <t>ケン</t>
    </rPh>
    <phoneticPr fontId="15"/>
  </si>
  <si>
    <t>区域内のみで営業している○○レストランにて食事を提供をしている。</t>
    <phoneticPr fontId="15"/>
  </si>
  <si>
    <t>区域内にしか店舗がなく、▲▲市でしか受けられない役務の提供であるため。</t>
    <phoneticPr fontId="15"/>
  </si>
  <si>
    <t>名称：△△県△△市△△１－１－１△△</t>
    <rPh sb="0" eb="2">
      <t>メイショウ</t>
    </rPh>
    <rPh sb="5" eb="6">
      <t>ケン</t>
    </rPh>
    <phoneticPr fontId="15"/>
  </si>
  <si>
    <t>区域内で営業している○○レストランにて食事を提供をしている。</t>
    <phoneticPr fontId="15"/>
  </si>
  <si>
    <t>区域外にも店舗はあるものの、区域内の当該店舗限定のメニューにしか使えない食事券であるため。</t>
    <phoneticPr fontId="15"/>
  </si>
  <si>
    <t>名称：●●県●●市●●１－１－１●●</t>
    <rPh sb="0" eb="2">
      <t>メイショウ</t>
    </rPh>
    <rPh sb="5" eb="6">
      <t>ケン</t>
    </rPh>
    <phoneticPr fontId="15"/>
  </si>
  <si>
    <t>区域外のレストラン○○にて食事を提供している。</t>
    <rPh sb="0" eb="3">
      <t>クイキガイ</t>
    </rPh>
    <rPh sb="13" eb="15">
      <t>ショクジ</t>
    </rPh>
    <phoneticPr fontId="15"/>
  </si>
  <si>
    <t>レストラン○○にて提供される▲▲市特別コースは、コースに使われている原材料のうち過半を地場産品が占めていることから▲▲市と相当程度関連性がある。</t>
    <rPh sb="9" eb="11">
      <t>テイキョウ</t>
    </rPh>
    <rPh sb="28" eb="29">
      <t>ツカ</t>
    </rPh>
    <rPh sb="34" eb="37">
      <t>ゲンザイリョウ</t>
    </rPh>
    <rPh sb="40" eb="42">
      <t>カハン</t>
    </rPh>
    <rPh sb="43" eb="47">
      <t>ジバサンピン</t>
    </rPh>
    <rPh sb="48" eb="49">
      <t>シ</t>
    </rPh>
    <rPh sb="59" eb="60">
      <t>シ</t>
    </rPh>
    <phoneticPr fontId="15"/>
  </si>
  <si>
    <t>名称：◯◯温泉旅館　▲▲　
住所：○○市●●１－１－１●●　</t>
    <phoneticPr fontId="15"/>
  </si>
  <si>
    <t>創業■■年以来、△△市内のみで運営している。</t>
    <phoneticPr fontId="15"/>
  </si>
  <si>
    <t>県外に所在するホテルのブランド名を冠する宿泊施設ではない。事業者にも確認済み</t>
    <rPh sb="29" eb="32">
      <t>ジギョウシャ</t>
    </rPh>
    <phoneticPr fontId="15"/>
  </si>
  <si>
    <t>名称：◯◯ビジネスホテル　▲▲　
住所：○○市●●１－１－１●●</t>
    <phoneticPr fontId="15"/>
  </si>
  <si>
    <t>調達費用：１人１泊10,000円（1泊朝食付）</t>
    <rPh sb="0" eb="2">
      <t>チョウタツ</t>
    </rPh>
    <rPh sb="2" eb="4">
      <t>ヒヨウ</t>
    </rPh>
    <rPh sb="6" eb="7">
      <t>ニン</t>
    </rPh>
    <rPh sb="8" eb="9">
      <t>パク</t>
    </rPh>
    <phoneticPr fontId="15"/>
  </si>
  <si>
    <t>名称：ホテル◯◯
住所：○○市●●１－１－１●●</t>
    <phoneticPr fontId="15"/>
  </si>
  <si>
    <t>特定災害発生日：令和●年●月●日に発生した○○地震
令和●年●月●日付災害救助法が適用された。</t>
    <phoneticPr fontId="15"/>
  </si>
  <si>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43" eb="145">
      <t>リョカン</t>
    </rPh>
    <rPh sb="205" eb="207">
      <t>リョカン</t>
    </rPh>
    <rPh sb="207" eb="209">
      <t>ベッテイ</t>
    </rPh>
    <phoneticPr fontId="15"/>
  </si>
  <si>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59" eb="160">
      <t>パク</t>
    </rPh>
    <phoneticPr fontId="15"/>
  </si>
  <si>
    <t>（７の２該当ホテル）
すべて県外に所在するホテルのブランド名を冠する宿泊施設ではないことを確認済み。</t>
    <rPh sb="45" eb="47">
      <t>カクニン</t>
    </rPh>
    <rPh sb="47" eb="48">
      <t>ズ</t>
    </rPh>
    <phoneticPr fontId="15"/>
  </si>
  <si>
    <t>市内発電施設において発電した電気であるため</t>
    <phoneticPr fontId="15"/>
  </si>
  <si>
    <t>バイオマス</t>
    <phoneticPr fontId="15"/>
  </si>
  <si>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15"/>
  </si>
  <si>
    <t>○○市、△△市</t>
    <rPh sb="2" eb="3">
      <t>シ</t>
    </rPh>
    <rPh sb="5" eb="7">
      <t>サンカクシ</t>
    </rPh>
    <phoneticPr fontId="15"/>
  </si>
  <si>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15"/>
  </si>
  <si>
    <t xml:space="preserve">本返礼品を○○市が共通返礼品として取扱うことについて、●月●日付けで、協定書を締結しており、△△市の同意を得ている。
</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15"/>
  </si>
  <si>
    <t>○○県、△△市、★★市</t>
    <rPh sb="2" eb="3">
      <t>ケン</t>
    </rPh>
    <rPh sb="6" eb="7">
      <t>シ</t>
    </rPh>
    <rPh sb="10" eb="11">
      <t>シ</t>
    </rPh>
    <phoneticPr fontId="15"/>
  </si>
  <si>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15"/>
  </si>
  <si>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15"/>
  </si>
  <si>
    <t>○○がに</t>
    <phoneticPr fontId="15"/>
  </si>
  <si>
    <t>令和●年●月●日に発生した○○地震</t>
    <rPh sb="0" eb="2">
      <t>レイワ</t>
    </rPh>
    <rPh sb="3" eb="4">
      <t>ネン</t>
    </rPh>
    <rPh sb="5" eb="6">
      <t>ガツ</t>
    </rPh>
    <rPh sb="7" eb="8">
      <t>ニチ</t>
    </rPh>
    <rPh sb="9" eb="11">
      <t>ハッセイ</t>
    </rPh>
    <rPh sb="15" eb="17">
      <t>ジシン</t>
    </rPh>
    <phoneticPr fontId="15"/>
  </si>
  <si>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15"/>
  </si>
  <si>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15"/>
  </si>
  <si>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15"/>
  </si>
  <si>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15"/>
  </si>
  <si>
    <t>サービス名：○○Ｐａｙ
事業者名：○○株式会社</t>
    <rPh sb="4" eb="5">
      <t>メイ</t>
    </rPh>
    <rPh sb="12" eb="15">
      <t>ジギョウシャ</t>
    </rPh>
    <rPh sb="15" eb="16">
      <t>メイ</t>
    </rPh>
    <rPh sb="19" eb="23">
      <t>カブシキガイシャ</t>
    </rPh>
    <phoneticPr fontId="15"/>
  </si>
  <si>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15"/>
  </si>
  <si>
    <t>サービス名：○○トラベルクーポン
事業者名：○○ツーリズム（株）</t>
    <rPh sb="4" eb="5">
      <t>メイ</t>
    </rPh>
    <rPh sb="17" eb="20">
      <t>ジギョウシャ</t>
    </rPh>
    <rPh sb="20" eb="21">
      <t>メイ</t>
    </rPh>
    <rPh sb="29" eb="32">
      <t>カブ</t>
    </rPh>
    <phoneticPr fontId="15"/>
  </si>
  <si>
    <t>地場産品類型</t>
    <rPh sb="0" eb="2">
      <t>ジバ</t>
    </rPh>
    <rPh sb="2" eb="4">
      <t>サンピン</t>
    </rPh>
    <rPh sb="4" eb="6">
      <t>ルイケイ</t>
    </rPh>
    <phoneticPr fontId="2"/>
  </si>
  <si>
    <t>調達費用</t>
    <rPh sb="0" eb="4">
      <t>チョウタツヒヨウ</t>
    </rPh>
    <phoneticPr fontId="2"/>
  </si>
  <si>
    <t>一般販売価格</t>
    <rPh sb="0" eb="2">
      <t>イッパン</t>
    </rPh>
    <rPh sb="2" eb="4">
      <t>ハンバイ</t>
    </rPh>
    <rPh sb="4" eb="6">
      <t>カカク</t>
    </rPh>
    <phoneticPr fontId="2"/>
  </si>
  <si>
    <t>送料を除いた価格を記入して下さい</t>
    <rPh sb="0" eb="2">
      <t>ソウリョウ</t>
    </rPh>
    <rPh sb="3" eb="4">
      <t>ノゾ</t>
    </rPh>
    <rPh sb="6" eb="8">
      <t>カカク</t>
    </rPh>
    <rPh sb="9" eb="11">
      <t>キニュウ</t>
    </rPh>
    <rPh sb="13" eb="14">
      <t>クダ</t>
    </rPh>
    <phoneticPr fontId="2"/>
  </si>
  <si>
    <t>非売品の場合、一般販売価格は</t>
    <rPh sb="0" eb="3">
      <t>ヒバイヒン</t>
    </rPh>
    <rPh sb="4" eb="6">
      <t>バアイ</t>
    </rPh>
    <rPh sb="7" eb="9">
      <t>イッパン</t>
    </rPh>
    <rPh sb="9" eb="11">
      <t>ハンバイ</t>
    </rPh>
    <rPh sb="11" eb="13">
      <t>カカク</t>
    </rPh>
    <phoneticPr fontId="2"/>
  </si>
  <si>
    <t>類似品の価格を記入して下さい</t>
    <rPh sb="11" eb="12">
      <t>クダ</t>
    </rPh>
    <phoneticPr fontId="2"/>
  </si>
  <si>
    <t>　　　　　　　</t>
    <phoneticPr fontId="2"/>
  </si>
  <si>
    <t>3イ（熟成肉）</t>
    <phoneticPr fontId="2"/>
  </si>
  <si>
    <t>3イ（精米）</t>
    <phoneticPr fontId="2"/>
  </si>
  <si>
    <t>3ロ（企画立案）</t>
    <phoneticPr fontId="2"/>
  </si>
  <si>
    <t>↓消さないでください↓（関数引用しています）</t>
    <rPh sb="1" eb="2">
      <t>ケ</t>
    </rPh>
    <rPh sb="12" eb="14">
      <t>カンスウ</t>
    </rPh>
    <rPh sb="14" eb="16">
      <t>インヨウ</t>
    </rPh>
    <phoneticPr fontId="2"/>
  </si>
  <si>
    <t>OR(J42=AS48,J42=AS49,J42=AS50,J42=AS51)</t>
    <phoneticPr fontId="2"/>
  </si>
  <si>
    <t>返礼品等の名称</t>
    <phoneticPr fontId="2"/>
  </si>
  <si>
    <t>区域内において
生じた価値の割合
（％）</t>
    <phoneticPr fontId="2"/>
  </si>
  <si>
    <t>区域内において生じた価値の割合の算出方法
※１</t>
    <phoneticPr fontId="2"/>
  </si>
  <si>
    <t>返礼品等の
製造・加工地
※２</t>
    <phoneticPr fontId="2"/>
  </si>
  <si>
    <t>地方団体
における
調達費用
（円）</t>
    <phoneticPr fontId="2"/>
  </si>
  <si>
    <t>一般販売価格
（円）
※３</t>
    <phoneticPr fontId="2"/>
  </si>
  <si>
    <t>標準的な
算出方法</t>
    <phoneticPr fontId="2"/>
  </si>
  <si>
    <t>その他の
算出方法</t>
    <phoneticPr fontId="2"/>
  </si>
  <si>
    <t>その他の
算出方法の詳細</t>
    <phoneticPr fontId="2"/>
  </si>
  <si>
    <t>その他の
算出方法とする理由</t>
    <phoneticPr fontId="2"/>
  </si>
  <si>
    <t>該当理由</t>
    <phoneticPr fontId="2"/>
  </si>
  <si>
    <t>1号</t>
    <rPh sb="1" eb="2">
      <t>ゴウ</t>
    </rPh>
    <phoneticPr fontId="2"/>
  </si>
  <si>
    <t>2号</t>
    <rPh sb="1" eb="2">
      <t>ゴウ</t>
    </rPh>
    <phoneticPr fontId="2"/>
  </si>
  <si>
    <t>3号</t>
    <rPh sb="1" eb="2">
      <t>ゴウ</t>
    </rPh>
    <phoneticPr fontId="2"/>
  </si>
  <si>
    <t>3号イ（熟成肉）</t>
    <rPh sb="1" eb="2">
      <t>ゴウ</t>
    </rPh>
    <phoneticPr fontId="2"/>
  </si>
  <si>
    <t>3号イ（精米）</t>
    <rPh sb="1" eb="2">
      <t>ゴウ</t>
    </rPh>
    <phoneticPr fontId="2"/>
  </si>
  <si>
    <t>3号ロ（企画立案）</t>
    <rPh sb="1" eb="2">
      <t>ゴウ</t>
    </rPh>
    <phoneticPr fontId="2"/>
  </si>
  <si>
    <t>4号</t>
    <rPh sb="1" eb="2">
      <t>ゴウ</t>
    </rPh>
    <phoneticPr fontId="2"/>
  </si>
  <si>
    <t>5号</t>
    <rPh sb="1" eb="2">
      <t>ゴウ</t>
    </rPh>
    <phoneticPr fontId="2"/>
  </si>
  <si>
    <t>6号</t>
    <phoneticPr fontId="2"/>
  </si>
  <si>
    <t>7号</t>
    <phoneticPr fontId="2"/>
  </si>
  <si>
    <t>7号の2（宿泊）</t>
    <phoneticPr fontId="2"/>
  </si>
  <si>
    <t>7号の3イ（宿泊 五万以下）</t>
    <phoneticPr fontId="2"/>
  </si>
  <si>
    <t>7号の3ロ（宿泊 該当地域）</t>
    <rPh sb="1" eb="2">
      <t>ゴウ</t>
    </rPh>
    <phoneticPr fontId="2"/>
  </si>
  <si>
    <t>7号の4（電気）</t>
    <phoneticPr fontId="2"/>
  </si>
  <si>
    <t>8号イ</t>
    <phoneticPr fontId="2"/>
  </si>
  <si>
    <t>8号ロ</t>
    <phoneticPr fontId="2"/>
  </si>
  <si>
    <t>8号ハ</t>
    <phoneticPr fontId="2"/>
  </si>
  <si>
    <t>9号</t>
    <phoneticPr fontId="2"/>
  </si>
  <si>
    <t>99号</t>
    <phoneticPr fontId="2"/>
  </si>
  <si>
    <t>◆記入例</t>
    <rPh sb="1" eb="4">
      <t>キニュウレイ</t>
    </rPh>
    <phoneticPr fontId="2"/>
  </si>
  <si>
    <t>③記入例</t>
    <rPh sb="1" eb="4">
      <t>キニュウレイ</t>
    </rPh>
    <phoneticPr fontId="15"/>
  </si>
  <si>
    <t>回答欄A</t>
    <rPh sb="0" eb="2">
      <t>カイトウ</t>
    </rPh>
    <rPh sb="2" eb="3">
      <t>ラン</t>
    </rPh>
    <phoneticPr fontId="2"/>
  </si>
  <si>
    <t>回答欄B</t>
    <rPh sb="0" eb="2">
      <t>カイトウ</t>
    </rPh>
    <rPh sb="2" eb="3">
      <t>ラン</t>
    </rPh>
    <phoneticPr fontId="2"/>
  </si>
  <si>
    <t>回答欄C</t>
    <rPh sb="0" eb="2">
      <t>カイトウ</t>
    </rPh>
    <rPh sb="2" eb="3">
      <t>ラン</t>
    </rPh>
    <phoneticPr fontId="2"/>
  </si>
  <si>
    <t>該当類型ごとの記載内容一覧表</t>
    <phoneticPr fontId="15"/>
  </si>
  <si>
    <t>１号</t>
    <rPh sb="1" eb="2">
      <t>ゴウ</t>
    </rPh>
    <phoneticPr fontId="2"/>
  </si>
  <si>
    <t>２号</t>
    <rPh sb="1" eb="2">
      <t>ゴウ</t>
    </rPh>
    <phoneticPr fontId="2"/>
  </si>
  <si>
    <t>３号</t>
    <rPh sb="1" eb="2">
      <t>ゴウ</t>
    </rPh>
    <phoneticPr fontId="2"/>
  </si>
  <si>
    <t>３号イ（熟成肉）</t>
    <rPh sb="1" eb="2">
      <t>ゴウ</t>
    </rPh>
    <phoneticPr fontId="2"/>
  </si>
  <si>
    <t>３号イ（精米）</t>
    <rPh sb="1" eb="2">
      <t>ゴウ</t>
    </rPh>
    <phoneticPr fontId="2"/>
  </si>
  <si>
    <t>３号ロ（企画立案）</t>
    <rPh sb="1" eb="2">
      <t>ゴウ</t>
    </rPh>
    <phoneticPr fontId="2"/>
  </si>
  <si>
    <t>４号</t>
    <rPh sb="1" eb="2">
      <t>ゴウ</t>
    </rPh>
    <phoneticPr fontId="2"/>
  </si>
  <si>
    <t>５号</t>
    <rPh sb="1" eb="2">
      <t>ゴウ</t>
    </rPh>
    <phoneticPr fontId="2"/>
  </si>
  <si>
    <t>６号</t>
    <phoneticPr fontId="2"/>
  </si>
  <si>
    <t>７号</t>
    <phoneticPr fontId="2"/>
  </si>
  <si>
    <t>８号イ</t>
    <phoneticPr fontId="2"/>
  </si>
  <si>
    <t>８号ロ</t>
    <phoneticPr fontId="2"/>
  </si>
  <si>
    <t>８号ハ</t>
    <phoneticPr fontId="2"/>
  </si>
  <si>
    <t>９号</t>
    <phoneticPr fontId="2"/>
  </si>
  <si>
    <t>地場産品類型表</t>
    <rPh sb="6" eb="7">
      <t>ヒョウ</t>
    </rPh>
    <phoneticPr fontId="15"/>
  </si>
  <si>
    <t>２号</t>
    <phoneticPr fontId="2"/>
  </si>
  <si>
    <t>当該地方団体の区域内において返礼品等の原材料の主要な部分が生産されたものであること。</t>
    <phoneticPr fontId="2"/>
  </si>
  <si>
    <t>３号</t>
    <phoneticPr fontId="2"/>
  </si>
  <si>
    <t>当該地方団体の区域内において返礼品等の製造、加工その他の工程のうち主要な部分を行うことにより相応の付加価値が生じているものであること。</t>
    <phoneticPr fontId="2"/>
  </si>
  <si>
    <t>３号イ（熟成肉）</t>
    <phoneticPr fontId="2"/>
  </si>
  <si>
    <t>地場産品基準第３号イに規定する、当該地方団体の属する都道府県の区域内において生産された食肉を原材料として、当該地方団体の区域内において熟成したもの。</t>
    <phoneticPr fontId="2"/>
  </si>
  <si>
    <t>３号イ（精米）</t>
    <phoneticPr fontId="2"/>
  </si>
  <si>
    <t>地場産品基準第３号イに規定する、当該地方団体の属する都道府県の区域内において生産された玄米を原材料として、当該地方団体の区域内において精白したもの。</t>
    <phoneticPr fontId="2"/>
  </si>
  <si>
    <t>３号ロ（企画立案）</t>
    <phoneticPr fontId="2"/>
  </si>
  <si>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phoneticPr fontId="2"/>
  </si>
  <si>
    <t>４号</t>
    <phoneticPr fontId="2"/>
  </si>
  <si>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2"/>
  </si>
  <si>
    <t>５号</t>
    <phoneticPr fontId="2"/>
  </si>
  <si>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2"/>
  </si>
  <si>
    <t>前各号に該当する返礼品等と当該返礼品等に附帯するものとを合わせて提供するものであって、当該返礼品等の価値が当該提供するものの価値全体の七割以上であること。</t>
    <phoneticPr fontId="2"/>
  </si>
  <si>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phoneticPr fontId="2"/>
  </si>
  <si>
    <t>７号の２（宿泊）</t>
    <phoneticPr fontId="2"/>
  </si>
  <si>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phoneticPr fontId="2"/>
  </si>
  <si>
    <t>７号の３イ
五万以下（宿泊）</t>
    <phoneticPr fontId="2"/>
  </si>
  <si>
    <t>当該地方団体の区域内に所在する宿泊施設における宿泊の提供に係る役務であって、前号に該当しないもののうち、当該役務の調達に要する費用の額が一夜につき一人当たり五万円を超えないもの</t>
    <phoneticPr fontId="2"/>
  </si>
  <si>
    <t>７号の３ロ
該当地域（宿泊）</t>
    <phoneticPr fontId="2"/>
  </si>
  <si>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2"/>
  </si>
  <si>
    <t>７号の４（電気）</t>
    <phoneticPr fontId="2"/>
  </si>
  <si>
    <t>当該地方団体の区域内において地域のエネルギー源により発電された電気であること。</t>
    <phoneticPr fontId="2"/>
  </si>
  <si>
    <t>①左記地場産品類型表を確認いただき、申請する返礼品が該当する類型を確認ください</t>
    <rPh sb="1" eb="3">
      <t>サキ</t>
    </rPh>
    <phoneticPr fontId="2"/>
  </si>
  <si>
    <r>
      <t>回答欄A　</t>
    </r>
    <r>
      <rPr>
        <b/>
        <sz val="20"/>
        <color theme="1"/>
        <rFont val="ＭＳ Ｐ明朝"/>
        <family val="1"/>
        <charset val="128"/>
      </rPr>
      <t>(例)</t>
    </r>
    <rPh sb="6" eb="7">
      <t>レイ</t>
    </rPh>
    <phoneticPr fontId="2"/>
  </si>
  <si>
    <r>
      <t>回答欄B　</t>
    </r>
    <r>
      <rPr>
        <b/>
        <sz val="20"/>
        <color theme="1"/>
        <rFont val="ＭＳ Ｐ明朝"/>
        <family val="1"/>
        <charset val="128"/>
      </rPr>
      <t>(例)</t>
    </r>
    <rPh sb="0" eb="2">
      <t>カイトウ</t>
    </rPh>
    <rPh sb="2" eb="3">
      <t>ラン</t>
    </rPh>
    <phoneticPr fontId="2"/>
  </si>
  <si>
    <r>
      <t>回答欄C　</t>
    </r>
    <r>
      <rPr>
        <b/>
        <sz val="20"/>
        <color theme="1"/>
        <rFont val="ＭＳ Ｐ明朝"/>
        <family val="1"/>
        <charset val="128"/>
      </rPr>
      <t>(例)</t>
    </r>
    <rPh sb="0" eb="2">
      <t>カイトウ</t>
    </rPh>
    <rPh sb="2" eb="3">
      <t>ラン</t>
    </rPh>
    <phoneticPr fontId="2"/>
  </si>
  <si>
    <t>４号</t>
  </si>
  <si>
    <t>２号</t>
  </si>
  <si>
    <t>３号</t>
  </si>
  <si>
    <t>３号イ（熟成肉）</t>
  </si>
  <si>
    <t>３号イ（精米）</t>
  </si>
  <si>
    <t>３号ロ（企画立案）</t>
  </si>
  <si>
    <t>５号</t>
  </si>
  <si>
    <t>６号</t>
  </si>
  <si>
    <t>７号</t>
  </si>
  <si>
    <t>７号の２（宿泊）</t>
  </si>
  <si>
    <t>７号の３イ
五万以下（宿泊）</t>
  </si>
  <si>
    <t>７号の３ロ
該当地域（宿泊）</t>
  </si>
  <si>
    <t>７号の４（電気）</t>
  </si>
  <si>
    <t>②該当理由の回答内容・記載例を確認する場合、下記黄色箇所より類型を選択し、入力ください。</t>
    <rPh sb="6" eb="8">
      <t>カイトウ</t>
    </rPh>
    <rPh sb="8" eb="10">
      <t>ナイヨウ</t>
    </rPh>
    <rPh sb="11" eb="13">
      <t>キサイ</t>
    </rPh>
    <rPh sb="13" eb="14">
      <t>レイ</t>
    </rPh>
    <rPh sb="15" eb="17">
      <t>カクニン</t>
    </rPh>
    <rPh sb="19" eb="21">
      <t>バアイ</t>
    </rPh>
    <rPh sb="22" eb="24">
      <t>カキ</t>
    </rPh>
    <rPh sb="24" eb="26">
      <t>キイロ</t>
    </rPh>
    <rPh sb="26" eb="28">
      <t>カショ</t>
    </rPh>
    <rPh sb="30" eb="32">
      <t>ルイケイ</t>
    </rPh>
    <rPh sb="37" eb="39">
      <t>ニュウリョク</t>
    </rPh>
    <phoneticPr fontId="2"/>
  </si>
  <si>
    <t>７号②</t>
    <phoneticPr fontId="2"/>
  </si>
  <si>
    <t>７号③</t>
    <phoneticPr fontId="2"/>
  </si>
  <si>
    <t>７号④</t>
    <phoneticPr fontId="2"/>
  </si>
  <si>
    <t>99号②</t>
    <phoneticPr fontId="2"/>
  </si>
  <si>
    <t>例１</t>
    <rPh sb="0" eb="1">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</si>
</sst>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quot;円&quot;;[Red]\-#,##0"/>
    <numFmt numFmtId="178" formatCode="0_);[Red]\(0\)"/>
  </numFmts>
  <fonts count="36">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9"/>
      <color theme="1"/>
      <name val="ＭＳ Ｐ明朝"/>
      <family val="1"/>
      <charset val="128"/>
    </font>
    <font>
      <sz val="5"/>
      <name val="游ゴシック"/>
      <family val="2"/>
      <charset val="128"/>
      <scheme val="minor"/>
    </font>
    <font>
      <sz val="10"/>
      <name val="ＭＳ Ｐ明朝"/>
      <family val="1"/>
      <charset val="128"/>
    </font>
    <font>
      <u/>
      <sz val="11"/>
      <color theme="10"/>
      <name val="游ゴシック"/>
      <family val="2"/>
      <charset val="128"/>
      <scheme val="minor"/>
    </font>
    <font>
      <sz val="9"/>
      <name val="ＭＳ Ｐ明朝"/>
      <family val="1"/>
      <charset val="128"/>
    </font>
    <font>
      <sz val="11"/>
      <color theme="1"/>
      <name val="ＭＳ 明朝"/>
      <family val="1"/>
      <charset val="128"/>
    </font>
    <font>
      <b/>
      <sz val="10"/>
      <color theme="1"/>
      <name val="ＭＳ Ｐ明朝"/>
      <family val="1"/>
      <charset val="128"/>
    </font>
    <font>
      <sz val="11"/>
      <color theme="1"/>
      <name val="游ゴシック"/>
      <family val="2"/>
      <charset val="128"/>
      <scheme val="minor"/>
    </font>
    <font>
      <u/>
      <sz val="9"/>
      <color theme="1"/>
      <name val="游ゴシック"/>
      <family val="2"/>
      <charset val="128"/>
      <scheme val="minor"/>
    </font>
    <font>
      <sz val="14"/>
      <color theme="1"/>
      <name val="ＭＳ Ｐゴシック"/>
      <family val="3"/>
      <charset val="128"/>
    </font>
    <font>
      <sz val="11"/>
      <color theme="1"/>
      <name val="游ゴシック"/>
      <family val="2"/>
      <scheme val="minor"/>
    </font>
    <font>
      <sz val="6"/>
      <name val="游ゴシック"/>
      <family val="3"/>
      <charset val="128"/>
      <scheme val="minor"/>
    </font>
    <font>
      <sz val="14"/>
      <color theme="1"/>
      <name val="ＭＳ Ｐ明朝"/>
      <family val="1"/>
      <charset val="128"/>
    </font>
    <font>
      <sz val="14"/>
      <name val="ＭＳ Ｐ明朝"/>
      <family val="1"/>
      <charset val="128"/>
    </font>
    <font>
      <sz val="12"/>
      <name val="ＭＳ Ｐ明朝"/>
      <family val="1"/>
      <charset val="128"/>
    </font>
    <font>
      <sz val="16"/>
      <color theme="1"/>
      <name val="ＭＳ Ｐ明朝"/>
      <family val="1"/>
      <charset val="128"/>
    </font>
    <font>
      <sz val="16"/>
      <color theme="1"/>
      <name val="ＭＳ Ｐゴシック"/>
      <family val="3"/>
      <charset val="128"/>
    </font>
    <font>
      <sz val="72"/>
      <color theme="1"/>
      <name val="ＭＳ Ｐ明朝"/>
      <family val="1"/>
      <charset val="128"/>
    </font>
    <font>
      <b/>
      <sz val="14"/>
      <color indexed="81"/>
      <name val="ＭＳ Ｐ明朝"/>
      <family val="1"/>
      <charset val="128"/>
    </font>
    <font>
      <b/>
      <sz val="14"/>
      <color indexed="81"/>
      <name val="MS P ゴシック"/>
      <family val="3"/>
      <charset val="128"/>
    </font>
    <font>
      <sz val="18"/>
      <color rgb="FFFF0000"/>
      <name val="ＭＳ Ｐ明朝"/>
      <family val="1"/>
      <charset val="128"/>
    </font>
    <font>
      <sz val="20"/>
      <color rgb="FFFF0000"/>
      <name val="ＭＳ Ｐ明朝"/>
      <family val="1"/>
      <charset val="128"/>
    </font>
    <font>
      <sz val="48"/>
      <color theme="1"/>
      <name val="ＭＳ Ｐ明朝"/>
      <family val="1"/>
      <charset val="128"/>
    </font>
    <font>
      <sz val="18"/>
      <color theme="1"/>
      <name val="ＭＳ Ｐ明朝"/>
      <family val="1"/>
      <charset val="128"/>
    </font>
    <font>
      <sz val="20"/>
      <color theme="1"/>
      <name val="ＭＳ Ｐ明朝"/>
      <family val="1"/>
      <charset val="128"/>
    </font>
    <font>
      <sz val="18"/>
      <name val="ＭＳ Ｐ明朝"/>
      <family val="1"/>
      <charset val="128"/>
    </font>
    <font>
      <b/>
      <sz val="20"/>
      <color theme="1"/>
      <name val="ＭＳ Ｐ明朝"/>
      <family val="1"/>
      <charset val="128"/>
    </font>
    <font>
      <sz val="14"/>
      <color rgb="FFFF0000"/>
      <name val="ＭＳ Ｐ明朝"/>
      <family val="1"/>
      <charset val="128"/>
    </font>
    <font>
      <b/>
      <sz val="24"/>
      <color indexed="81"/>
      <name val="ＭＳ Ｐ明朝"/>
      <family val="1"/>
      <charset val="128"/>
    </font>
    <font>
      <sz val="16"/>
      <name val="ＭＳ Ｐ明朝"/>
      <family val="1"/>
      <charset val="128"/>
    </font>
    <font>
      <sz val="12"/>
      <color theme="1"/>
      <name val="ＭＳ Ｐ明朝"/>
      <family val="1"/>
      <charset val="128"/>
    </font>
    <font>
      <b/>
      <sz val="14"/>
      <color indexed="10"/>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54">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style="hair">
        <color auto="1"/>
      </left>
      <right/>
      <top/>
      <bottom style="thin">
        <color indexed="64"/>
      </bottom>
      <diagonal/>
    </border>
    <border>
      <left/>
      <right/>
      <top style="hair">
        <color auto="1"/>
      </top>
      <bottom style="thin">
        <color auto="1"/>
      </bottom>
      <diagonal/>
    </border>
    <border>
      <left/>
      <right style="thin">
        <color indexed="64"/>
      </right>
      <top style="hair">
        <color auto="1"/>
      </top>
      <bottom style="hair">
        <color auto="1"/>
      </bottom>
      <diagonal/>
    </border>
    <border>
      <left/>
      <right/>
      <top style="hair">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right/>
      <top style="thin">
        <color auto="1"/>
      </top>
      <bottom/>
      <diagonal/>
    </border>
    <border>
      <left style="hair">
        <color auto="1"/>
      </left>
      <right/>
      <top style="thin">
        <color auto="1"/>
      </top>
      <bottom style="hair">
        <color auto="1"/>
      </bottom>
      <diagonal/>
    </border>
    <border>
      <left/>
      <right style="hair">
        <color auto="1"/>
      </right>
      <top style="thin">
        <color indexed="64"/>
      </top>
      <bottom style="hair">
        <color auto="1"/>
      </bottom>
      <diagonal/>
    </border>
    <border>
      <left style="thin">
        <color indexed="64"/>
      </left>
      <right/>
      <top style="thin">
        <color indexed="64"/>
      </top>
      <bottom style="hair">
        <color auto="1"/>
      </bottom>
      <diagonal/>
    </border>
    <border>
      <left/>
      <right style="thin">
        <color indexed="64"/>
      </right>
      <top style="hair">
        <color auto="1"/>
      </top>
      <bottom style="thin">
        <color auto="1"/>
      </bottom>
      <diagonal/>
    </border>
    <border>
      <left style="hair">
        <color auto="1"/>
      </left>
      <right/>
      <top style="hair">
        <color auto="1"/>
      </top>
      <bottom style="thin">
        <color auto="1"/>
      </bottom>
      <diagonal/>
    </border>
    <border>
      <left/>
      <right style="hair">
        <color auto="1"/>
      </right>
      <top/>
      <bottom style="thin">
        <color indexed="64"/>
      </bottom>
      <diagonal/>
    </border>
    <border>
      <left style="thin">
        <color indexed="64"/>
      </left>
      <right/>
      <top/>
      <bottom style="thin">
        <color indexed="64"/>
      </bottom>
      <diagonal/>
    </border>
    <border>
      <left style="thin">
        <color auto="1"/>
      </left>
      <right/>
      <top/>
      <bottom/>
      <diagonal/>
    </border>
    <border>
      <left/>
      <right style="hair">
        <color auto="1"/>
      </right>
      <top style="thin">
        <color auto="1"/>
      </top>
      <bottom/>
      <diagonal/>
    </border>
    <border>
      <left style="thin">
        <color auto="1"/>
      </left>
      <right/>
      <top style="thin">
        <color auto="1"/>
      </top>
      <bottom/>
      <diagonal/>
    </border>
    <border>
      <left style="hair">
        <color auto="1"/>
      </left>
      <right/>
      <top style="thin">
        <color auto="1"/>
      </top>
      <bottom style="thin">
        <color indexed="64"/>
      </bottom>
      <diagonal/>
    </border>
    <border>
      <left/>
      <right style="hair">
        <color auto="1"/>
      </right>
      <top style="thin">
        <color auto="1"/>
      </top>
      <bottom style="thin">
        <color auto="1"/>
      </bottom>
      <diagonal/>
    </border>
    <border>
      <left style="hair">
        <color auto="1"/>
      </left>
      <right style="hair">
        <color auto="1"/>
      </right>
      <top style="thin">
        <color indexed="64"/>
      </top>
      <bottom style="hair">
        <color auto="1"/>
      </bottom>
      <diagonal/>
    </border>
    <border>
      <left/>
      <right/>
      <top style="hair">
        <color auto="1"/>
      </top>
      <bottom/>
      <diagonal/>
    </border>
    <border>
      <left/>
      <right style="thin">
        <color indexed="64"/>
      </right>
      <top style="hair">
        <color auto="1"/>
      </top>
      <bottom/>
      <diagonal/>
    </border>
    <border>
      <left/>
      <right style="thin">
        <color indexed="64"/>
      </right>
      <top/>
      <bottom/>
      <diagonal/>
    </border>
    <border>
      <left style="thin">
        <color indexed="64"/>
      </left>
      <right/>
      <top style="hair">
        <color auto="1"/>
      </top>
      <bottom/>
      <diagonal/>
    </border>
    <border>
      <left/>
      <right style="thin">
        <color indexed="64"/>
      </right>
      <top style="thin">
        <color indexed="64"/>
      </top>
      <bottom/>
      <diagonal/>
    </border>
    <border>
      <left style="hair">
        <color indexed="64"/>
      </left>
      <right style="hair">
        <color indexed="64"/>
      </right>
      <top style="thin">
        <color auto="1"/>
      </top>
      <bottom style="thin">
        <color indexed="64"/>
      </bottom>
      <diagonal/>
    </border>
    <border>
      <left style="hair">
        <color indexed="64"/>
      </left>
      <right style="hair">
        <color auto="1"/>
      </right>
      <top style="hair">
        <color auto="1"/>
      </top>
      <bottom style="hair">
        <color indexed="64"/>
      </bottom>
      <diagonal/>
    </border>
    <border>
      <left/>
      <right style="hair">
        <color auto="1"/>
      </right>
      <top/>
      <bottom/>
      <diagonal/>
    </border>
    <border>
      <left style="hair">
        <color indexed="64"/>
      </left>
      <right style="hair">
        <color auto="1"/>
      </right>
      <top/>
      <bottom/>
      <diagonal/>
    </border>
    <border>
      <left style="hair">
        <color auto="1"/>
      </left>
      <right style="hair">
        <color indexed="64"/>
      </right>
      <top style="thin">
        <color auto="1"/>
      </top>
      <bottom/>
      <diagonal/>
    </border>
    <border>
      <left style="hair">
        <color indexed="64"/>
      </left>
      <right/>
      <top style="thin">
        <color auto="1"/>
      </top>
      <bottom/>
      <diagonal/>
    </border>
    <border>
      <left style="hair">
        <color indexed="64"/>
      </left>
      <right style="hair">
        <color auto="1"/>
      </right>
      <top style="hair">
        <color auto="1"/>
      </top>
      <bottom/>
      <diagonal/>
    </border>
    <border>
      <left style="hair">
        <color indexed="64"/>
      </left>
      <right/>
      <top style="hair">
        <color auto="1"/>
      </top>
      <bottom style="hair">
        <color indexed="64"/>
      </bottom>
      <diagonal/>
    </border>
    <border>
      <left/>
      <right style="hair">
        <color auto="1"/>
      </right>
      <top style="hair">
        <color auto="1"/>
      </top>
      <bottom style="hair">
        <color indexed="64"/>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indexed="64"/>
      </left>
      <right/>
      <top/>
      <bottom/>
      <diagonal/>
    </border>
    <border>
      <left style="thin">
        <color auto="1"/>
      </left>
      <right/>
      <top style="hair">
        <color auto="1"/>
      </top>
      <bottom style="hair">
        <color indexed="64"/>
      </bottom>
      <diagonal/>
    </border>
    <border>
      <left style="hair">
        <color indexed="64"/>
      </left>
      <right style="hair">
        <color auto="1"/>
      </right>
      <top/>
      <bottom style="thin">
        <color indexed="64"/>
      </bottom>
      <diagonal/>
    </border>
    <border>
      <left/>
      <right style="hair">
        <color auto="1"/>
      </right>
      <top style="hair">
        <color auto="1"/>
      </top>
      <bottom style="thin">
        <color auto="1"/>
      </bottom>
      <diagonal/>
    </border>
    <border>
      <left style="thin">
        <color indexed="64"/>
      </left>
      <right style="hair">
        <color auto="1"/>
      </right>
      <top style="thin">
        <color auto="1"/>
      </top>
      <bottom/>
      <diagonal/>
    </border>
    <border>
      <left style="thin">
        <color indexed="64"/>
      </left>
      <right/>
      <top style="hair">
        <color indexed="64"/>
      </top>
      <bottom style="thin">
        <color auto="1"/>
      </bottom>
      <diagonal/>
    </border>
    <border>
      <left style="thin">
        <color indexed="64"/>
      </left>
      <right style="thin">
        <color indexed="64"/>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s>
  <cellStyleXfs count="7">
    <xf numFmtId="0" fontId="0" fillId="0" borderId="0">
      <alignment vertical="center"/>
    </xf>
    <xf numFmtId="0" fontId="7"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4"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1" fillId="0" borderId="0" applyFont="0" applyFill="0" applyBorder="0" applyAlignment="0" applyProtection="0">
      <alignment vertical="center"/>
    </xf>
  </cellStyleXfs>
  <cellXfs count="435">
    <xf numFmtId="0" fontId="0" fillId="0" borderId="0" xfId="0">
      <alignment vertical="center"/>
    </xf>
    <xf numFmtId="0" fontId="1" fillId="0" borderId="0" xfId="0" applyFont="1">
      <alignment vertical="center"/>
    </xf>
    <xf numFmtId="0" fontId="16" fillId="0" borderId="0" xfId="3" applyFont="1" applyAlignment="1">
      <alignment vertical="center"/>
    </xf>
    <xf numFmtId="0" fontId="16" fillId="0" borderId="0" xfId="3" applyFont="1" applyAlignment="1">
      <alignment horizontal="center" vertical="center"/>
    </xf>
    <xf numFmtId="0" fontId="16" fillId="3" borderId="0" xfId="3" applyFont="1" applyFill="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9" fillId="0" borderId="0" xfId="0" applyFont="1">
      <alignment vertical="center"/>
    </xf>
    <xf numFmtId="0" fontId="1" fillId="0" borderId="0" xfId="0" applyFont="1" applyFill="1">
      <alignment vertical="center"/>
    </xf>
    <xf numFmtId="0" fontId="3" fillId="0" borderId="2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25" xfId="0" applyFont="1" applyBorder="1" applyAlignment="1" applyProtection="1">
      <alignment horizontal="right" vertical="center"/>
      <protection locked="0"/>
    </xf>
    <xf numFmtId="0" fontId="3" fillId="0" borderId="32" xfId="0" applyFont="1" applyBorder="1" applyAlignment="1" applyProtection="1">
      <alignment horizontal="center" vertical="center"/>
      <protection locked="0"/>
    </xf>
    <xf numFmtId="0" fontId="3" fillId="0" borderId="25" xfId="0" applyFont="1" applyBorder="1" applyProtection="1">
      <alignment vertical="center"/>
      <protection locked="0"/>
    </xf>
    <xf numFmtId="0" fontId="10" fillId="0" borderId="3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19" xfId="0" applyFont="1" applyBorder="1" applyProtection="1">
      <alignment vertical="center"/>
      <protection locked="0"/>
    </xf>
    <xf numFmtId="0" fontId="3" fillId="0" borderId="6" xfId="0" applyFont="1" applyBorder="1" applyAlignment="1" applyProtection="1">
      <alignment horizontal="left" vertical="center"/>
      <protection locked="0"/>
    </xf>
    <xf numFmtId="0" fontId="3" fillId="0" borderId="5" xfId="0" applyFont="1" applyBorder="1" applyAlignment="1" applyProtection="1">
      <alignment horizontal="right" vertical="center" wrapText="1"/>
      <protection locked="0"/>
    </xf>
    <xf numFmtId="0" fontId="3" fillId="0" borderId="47" xfId="0" applyFont="1" applyBorder="1" applyAlignment="1" applyProtection="1">
      <alignment horizontal="center" vertical="center"/>
      <protection locked="0"/>
    </xf>
    <xf numFmtId="0" fontId="3" fillId="0" borderId="22" xfId="0" applyFont="1" applyBorder="1" applyProtection="1">
      <alignment vertical="center"/>
      <protection locked="0"/>
    </xf>
    <xf numFmtId="0" fontId="8" fillId="0" borderId="26" xfId="0" applyFont="1" applyBorder="1" applyProtection="1">
      <alignment vertical="center"/>
      <protection locked="0"/>
    </xf>
    <xf numFmtId="0" fontId="4" fillId="0" borderId="26" xfId="0" applyFont="1" applyBorder="1" applyProtection="1">
      <alignment vertical="center"/>
      <protection locked="0"/>
    </xf>
    <xf numFmtId="0" fontId="3" fillId="0" borderId="33" xfId="0" applyFont="1" applyBorder="1" applyAlignment="1" applyProtection="1">
      <alignment horizontal="center" vertical="center"/>
      <protection locked="0"/>
    </xf>
    <xf numFmtId="0" fontId="4" fillId="0" borderId="33" xfId="0" applyFont="1" applyBorder="1" applyProtection="1">
      <alignment vertical="center"/>
      <protection locked="0"/>
    </xf>
    <xf numFmtId="0" fontId="3" fillId="0" borderId="34" xfId="0" applyFont="1" applyBorder="1" applyAlignment="1" applyProtection="1">
      <alignment horizontal="center" vertical="center"/>
      <protection locked="0"/>
    </xf>
    <xf numFmtId="0" fontId="4" fillId="0" borderId="38" xfId="0" applyFont="1" applyBorder="1" applyProtection="1">
      <alignment vertical="center"/>
      <protection locked="0"/>
    </xf>
    <xf numFmtId="0" fontId="3" fillId="0" borderId="35" xfId="0" applyFont="1" applyBorder="1" applyAlignment="1" applyProtection="1">
      <alignment horizontal="center" vertical="center"/>
      <protection locked="0"/>
    </xf>
    <xf numFmtId="0" fontId="4" fillId="0" borderId="42" xfId="0" applyFont="1" applyBorder="1" applyProtection="1">
      <alignment vertical="center"/>
      <protection locked="0"/>
    </xf>
    <xf numFmtId="0" fontId="4" fillId="0" borderId="16"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3" fillId="0" borderId="12" xfId="0" applyFont="1" applyFill="1" applyBorder="1" applyAlignment="1" applyProtection="1">
      <alignment horizontal="right" vertical="center"/>
      <protection locked="0"/>
    </xf>
    <xf numFmtId="0" fontId="3" fillId="0" borderId="21"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1" xfId="0" applyFont="1" applyFill="1" applyBorder="1" applyAlignment="1" applyProtection="1">
      <alignment horizontal="right" vertical="center"/>
      <protection locked="0"/>
    </xf>
    <xf numFmtId="0" fontId="3" fillId="0" borderId="13" xfId="0" applyFont="1" applyFill="1" applyBorder="1" applyProtection="1">
      <alignment vertical="center"/>
      <protection locked="0"/>
    </xf>
    <xf numFmtId="0" fontId="3" fillId="0" borderId="20" xfId="0" applyFont="1" applyFill="1" applyBorder="1" applyAlignment="1" applyProtection="1">
      <alignment horizontal="center" vertical="center"/>
      <protection locked="0"/>
    </xf>
    <xf numFmtId="0" fontId="3" fillId="0" borderId="25" xfId="0" applyFont="1" applyFill="1" applyBorder="1" applyProtection="1">
      <alignment vertical="center"/>
      <protection locked="0"/>
    </xf>
    <xf numFmtId="0" fontId="3" fillId="0" borderId="0" xfId="0" applyFont="1" applyFill="1" applyAlignment="1" applyProtection="1">
      <alignment horizontal="center" vertical="center"/>
      <protection locked="0"/>
    </xf>
    <xf numFmtId="0" fontId="19" fillId="3" borderId="0" xfId="0" applyFont="1" applyFill="1">
      <alignment vertical="center"/>
    </xf>
    <xf numFmtId="0" fontId="20" fillId="3" borderId="0" xfId="0" applyFont="1" applyFill="1" applyAlignment="1">
      <alignment vertical="center"/>
    </xf>
    <xf numFmtId="0" fontId="1" fillId="3" borderId="0" xfId="0" applyFont="1" applyFill="1">
      <alignment vertical="center"/>
    </xf>
    <xf numFmtId="0" fontId="16" fillId="3" borderId="0" xfId="0" applyFont="1" applyFill="1">
      <alignment vertical="center"/>
    </xf>
    <xf numFmtId="0" fontId="16" fillId="3" borderId="0" xfId="0" applyFont="1" applyFill="1" applyBorder="1" applyAlignment="1">
      <alignment vertical="center" wrapText="1"/>
    </xf>
    <xf numFmtId="0" fontId="16" fillId="3" borderId="0" xfId="0" applyFont="1" applyFill="1" applyBorder="1" applyAlignment="1">
      <alignment vertical="center" wrapText="1"/>
    </xf>
    <xf numFmtId="0" fontId="16" fillId="3" borderId="0" xfId="0" applyFont="1" applyFill="1" applyAlignment="1">
      <alignment vertical="center"/>
    </xf>
    <xf numFmtId="0" fontId="1" fillId="3" borderId="0" xfId="0" applyFont="1" applyFill="1" applyAlignment="1">
      <alignment vertical="center" wrapText="1"/>
    </xf>
    <xf numFmtId="0" fontId="19" fillId="3" borderId="0" xfId="0" applyFont="1" applyFill="1" applyAlignment="1">
      <alignment vertical="center"/>
    </xf>
    <xf numFmtId="0" fontId="19" fillId="3" borderId="0" xfId="0" applyFont="1" applyFill="1" applyBorder="1">
      <alignment vertical="center"/>
    </xf>
    <xf numFmtId="0" fontId="19" fillId="3" borderId="0" xfId="0" applyFont="1" applyFill="1" applyBorder="1" applyAlignment="1">
      <alignment vertical="center"/>
    </xf>
    <xf numFmtId="0" fontId="19" fillId="3" borderId="0" xfId="0" applyFont="1" applyFill="1" applyAlignment="1">
      <alignment vertical="center" wrapText="1"/>
    </xf>
    <xf numFmtId="0" fontId="19" fillId="3" borderId="0" xfId="0" applyNumberFormat="1" applyFont="1" applyFill="1" applyAlignment="1">
      <alignment vertical="center"/>
    </xf>
    <xf numFmtId="0" fontId="19" fillId="3" borderId="0" xfId="0" applyFont="1" applyFill="1" applyAlignment="1">
      <alignment horizontal="right" vertical="center"/>
    </xf>
    <xf numFmtId="0" fontId="19" fillId="3" borderId="0" xfId="0" applyFont="1" applyFill="1" applyAlignment="1" applyProtection="1">
      <alignment vertical="center"/>
      <protection locked="0"/>
    </xf>
    <xf numFmtId="0" fontId="1" fillId="0" borderId="0" xfId="0" applyFont="1" applyProtection="1">
      <alignment vertical="center"/>
      <protection locked="0"/>
    </xf>
    <xf numFmtId="0" fontId="1" fillId="0" borderId="21" xfId="0" applyFont="1" applyBorder="1" applyProtection="1">
      <alignment vertical="center"/>
      <protection locked="0"/>
    </xf>
    <xf numFmtId="0" fontId="4" fillId="0" borderId="0" xfId="0" applyFont="1" applyProtection="1">
      <alignment vertical="center"/>
      <protection locked="0"/>
    </xf>
    <xf numFmtId="0" fontId="3" fillId="0" borderId="0" xfId="0" applyFont="1" applyProtection="1">
      <alignment vertical="center"/>
      <protection locked="0"/>
    </xf>
    <xf numFmtId="0" fontId="3" fillId="0" borderId="40" xfId="0" applyFont="1" applyBorder="1" applyAlignment="1" applyProtection="1">
      <alignment horizontal="center" vertical="center"/>
      <protection locked="0"/>
    </xf>
    <xf numFmtId="0" fontId="3" fillId="0" borderId="12" xfId="0" applyFont="1" applyBorder="1" applyProtection="1">
      <alignment vertical="center"/>
      <protection locked="0"/>
    </xf>
    <xf numFmtId="0" fontId="3" fillId="0" borderId="15" xfId="0" applyFont="1" applyBorder="1" applyProtection="1">
      <alignment vertical="center"/>
      <protection locked="0"/>
    </xf>
    <xf numFmtId="0" fontId="3" fillId="0" borderId="15"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31" xfId="0" applyFont="1" applyBorder="1" applyProtection="1">
      <alignment vertical="center"/>
      <protection locked="0"/>
    </xf>
    <xf numFmtId="0" fontId="3" fillId="0" borderId="6" xfId="0" applyFont="1" applyBorder="1" applyProtection="1">
      <alignment vertical="center"/>
      <protection locked="0"/>
    </xf>
    <xf numFmtId="0" fontId="3" fillId="0" borderId="2"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2" xfId="0" applyFont="1" applyFill="1" applyBorder="1" applyProtection="1">
      <alignment vertical="center"/>
      <protection locked="0"/>
    </xf>
    <xf numFmtId="0" fontId="3" fillId="0" borderId="25" xfId="0" applyFont="1" applyFill="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1" xfId="0" applyFont="1" applyBorder="1" applyProtection="1">
      <alignment vertical="center"/>
      <protection locked="0"/>
    </xf>
    <xf numFmtId="0" fontId="3" fillId="0" borderId="1" xfId="0" applyFont="1" applyBorder="1" applyProtection="1">
      <alignment vertical="center"/>
      <protection locked="0"/>
    </xf>
    <xf numFmtId="0" fontId="19" fillId="3" borderId="0" xfId="0" applyFont="1" applyFill="1" applyBorder="1" applyAlignment="1">
      <alignment vertical="center" wrapText="1"/>
    </xf>
    <xf numFmtId="0" fontId="1" fillId="3" borderId="0" xfId="0" applyFont="1" applyFill="1" applyBorder="1">
      <alignment vertical="center"/>
    </xf>
    <xf numFmtId="0" fontId="1" fillId="3" borderId="0" xfId="0" applyFont="1" applyFill="1" applyBorder="1" applyAlignment="1">
      <alignment vertical="center" wrapText="1"/>
    </xf>
    <xf numFmtId="0" fontId="3" fillId="0" borderId="0" xfId="0" applyFont="1" applyProtection="1">
      <alignment vertical="center"/>
      <protection locked="0"/>
    </xf>
    <xf numFmtId="0" fontId="19" fillId="0" borderId="0" xfId="0" applyFont="1" applyFill="1" applyAlignment="1">
      <alignment vertical="center"/>
    </xf>
    <xf numFmtId="0" fontId="19" fillId="0" borderId="0" xfId="0" applyFont="1" applyProtection="1">
      <alignment vertical="center"/>
      <protection locked="0"/>
    </xf>
    <xf numFmtId="0" fontId="16" fillId="0" borderId="0" xfId="0" applyFont="1" applyProtection="1">
      <alignment vertical="center"/>
      <protection locked="0"/>
    </xf>
    <xf numFmtId="0" fontId="1"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19" fillId="0" borderId="0" xfId="0" applyFont="1" applyProtection="1">
      <alignment vertical="center"/>
    </xf>
    <xf numFmtId="0" fontId="16" fillId="0" borderId="0" xfId="0" applyFont="1" applyProtection="1">
      <alignment vertical="center"/>
    </xf>
    <xf numFmtId="0" fontId="19" fillId="3" borderId="0" xfId="0" applyFont="1" applyFill="1" applyProtection="1">
      <alignment vertical="center"/>
    </xf>
    <xf numFmtId="0" fontId="19" fillId="0" borderId="0" xfId="0" applyFont="1" applyAlignment="1" applyProtection="1">
      <alignment horizontal="left" vertical="center"/>
    </xf>
    <xf numFmtId="0" fontId="1" fillId="3" borderId="0" xfId="0" applyFont="1" applyFill="1" applyProtection="1">
      <alignment vertical="center"/>
    </xf>
    <xf numFmtId="0" fontId="16" fillId="3" borderId="0" xfId="0" applyFont="1" applyFill="1" applyProtection="1">
      <alignment vertical="center"/>
    </xf>
    <xf numFmtId="0" fontId="1" fillId="0" borderId="0" xfId="0" applyFont="1" applyAlignment="1" applyProtection="1">
      <alignment vertical="center" wrapText="1"/>
    </xf>
    <xf numFmtId="0" fontId="21" fillId="0" borderId="0" xfId="0" applyFont="1" applyBorder="1" applyAlignment="1" applyProtection="1">
      <alignment vertical="center"/>
    </xf>
    <xf numFmtId="0" fontId="21" fillId="0" borderId="0" xfId="0" applyFont="1" applyAlignment="1" applyProtection="1">
      <alignment vertical="center"/>
    </xf>
    <xf numFmtId="0" fontId="19" fillId="0" borderId="0" xfId="0" applyFont="1" applyFill="1" applyBorder="1" applyProtection="1">
      <alignment vertical="center"/>
    </xf>
    <xf numFmtId="0" fontId="1" fillId="0" borderId="0" xfId="0" applyFont="1" applyFill="1" applyBorder="1" applyProtection="1">
      <alignment vertical="center"/>
    </xf>
    <xf numFmtId="0" fontId="16" fillId="0" borderId="0" xfId="0" applyFont="1" applyFill="1" applyBorder="1" applyProtection="1">
      <alignment vertical="center"/>
    </xf>
    <xf numFmtId="0" fontId="19" fillId="0" borderId="0" xfId="0" applyFont="1" applyAlignment="1" applyProtection="1">
      <alignment vertical="center" wrapText="1"/>
    </xf>
    <xf numFmtId="0" fontId="1" fillId="0" borderId="52" xfId="0" applyFont="1" applyBorder="1" applyProtection="1">
      <alignment vertical="center"/>
    </xf>
    <xf numFmtId="0" fontId="1" fillId="0" borderId="4" xfId="0" applyFont="1" applyBorder="1" applyProtection="1">
      <alignment vertical="center"/>
    </xf>
    <xf numFmtId="10" fontId="1" fillId="0" borderId="4" xfId="0" applyNumberFormat="1" applyFont="1" applyBorder="1" applyProtection="1">
      <alignment vertical="center"/>
    </xf>
    <xf numFmtId="0" fontId="1" fillId="0" borderId="4" xfId="0" applyFont="1" applyBorder="1" applyAlignment="1" applyProtection="1">
      <alignment horizontal="center" vertical="center"/>
    </xf>
    <xf numFmtId="38" fontId="1" fillId="0" borderId="4" xfId="0" applyNumberFormat="1" applyFont="1" applyBorder="1" applyProtection="1">
      <alignment vertical="center"/>
    </xf>
    <xf numFmtId="0" fontId="17" fillId="0" borderId="0" xfId="0" applyFont="1" applyFill="1" applyBorder="1" applyAlignment="1">
      <alignment horizontal="center" vertical="center"/>
    </xf>
    <xf numFmtId="178" fontId="17" fillId="0" borderId="0" xfId="0" applyNumberFormat="1" applyFont="1" applyFill="1" applyBorder="1" applyAlignment="1">
      <alignment horizontal="center" vertical="center" wrapText="1"/>
    </xf>
    <xf numFmtId="0" fontId="17" fillId="0" borderId="0" xfId="0" applyFont="1" applyFill="1" applyBorder="1" applyAlignment="1">
      <alignment vertical="center" wrapText="1"/>
    </xf>
    <xf numFmtId="177" fontId="17" fillId="0" borderId="0" xfId="4" applyNumberFormat="1" applyFont="1" applyFill="1" applyBorder="1" applyAlignment="1" applyProtection="1">
      <alignment horizontal="right" vertical="center" shrinkToFit="1"/>
    </xf>
    <xf numFmtId="176" fontId="17" fillId="0" borderId="0" xfId="5" applyNumberFormat="1" applyFont="1" applyFill="1" applyBorder="1" applyAlignment="1" applyProtection="1">
      <alignment horizontal="right" vertical="center"/>
    </xf>
    <xf numFmtId="176" fontId="18" fillId="0" borderId="0" xfId="5" applyNumberFormat="1" applyFont="1" applyFill="1" applyBorder="1" applyAlignment="1" applyProtection="1">
      <alignment horizontal="right" vertical="center"/>
    </xf>
    <xf numFmtId="0" fontId="16" fillId="0" borderId="0" xfId="3" applyFont="1" applyFill="1" applyAlignment="1">
      <alignment vertical="center"/>
    </xf>
    <xf numFmtId="0" fontId="16" fillId="0" borderId="0" xfId="3" applyFont="1" applyFill="1" applyAlignment="1">
      <alignment horizontal="center" vertical="center"/>
    </xf>
    <xf numFmtId="0" fontId="1" fillId="0" borderId="0" xfId="0" applyFont="1" applyBorder="1" applyProtection="1">
      <alignment vertical="center"/>
    </xf>
    <xf numFmtId="0" fontId="24" fillId="0" borderId="0" xfId="0" applyFont="1" applyBorder="1" applyAlignment="1" applyProtection="1">
      <alignment horizontal="left" vertical="center"/>
    </xf>
    <xf numFmtId="0" fontId="25" fillId="0" borderId="0" xfId="0" applyFont="1" applyFill="1" applyBorder="1" applyAlignment="1" applyProtection="1">
      <alignment horizontal="left" vertical="center"/>
    </xf>
    <xf numFmtId="0" fontId="17" fillId="0" borderId="52" xfId="0" applyFont="1" applyFill="1" applyBorder="1" applyAlignment="1">
      <alignment vertical="center" wrapText="1"/>
    </xf>
    <xf numFmtId="0" fontId="17" fillId="0" borderId="4" xfId="0" applyFont="1" applyFill="1" applyBorder="1" applyAlignment="1">
      <alignment vertical="center" wrapText="1"/>
    </xf>
    <xf numFmtId="0" fontId="17" fillId="0" borderId="4" xfId="0" applyFont="1" applyFill="1" applyBorder="1" applyAlignment="1">
      <alignment horizontal="left" vertical="center" wrapText="1"/>
    </xf>
    <xf numFmtId="0" fontId="26" fillId="0" borderId="0" xfId="0" applyFont="1" applyAlignment="1" applyProtection="1">
      <alignment vertical="center"/>
    </xf>
    <xf numFmtId="0" fontId="1" fillId="0" borderId="0" xfId="0" applyFont="1" applyBorder="1" applyAlignment="1" applyProtection="1">
      <alignment vertical="center"/>
    </xf>
    <xf numFmtId="0" fontId="16" fillId="3" borderId="0" xfId="3" applyFont="1" applyFill="1" applyAlignment="1">
      <alignment vertical="center"/>
    </xf>
    <xf numFmtId="176" fontId="17" fillId="0" borderId="4" xfId="5" applyNumberFormat="1" applyFont="1" applyFill="1" applyBorder="1" applyAlignment="1" applyProtection="1">
      <alignment horizontal="center" vertical="center"/>
    </xf>
    <xf numFmtId="176" fontId="18" fillId="0" borderId="4" xfId="5" applyNumberFormat="1" applyFont="1" applyFill="1" applyBorder="1" applyAlignment="1" applyProtection="1">
      <alignment horizontal="center" vertical="center"/>
    </xf>
    <xf numFmtId="176" fontId="17" fillId="0" borderId="4" xfId="5" applyNumberFormat="1" applyFont="1" applyFill="1" applyBorder="1" applyAlignment="1" applyProtection="1">
      <alignment horizontal="center" vertical="center" wrapText="1"/>
    </xf>
    <xf numFmtId="176" fontId="31" fillId="0" borderId="4" xfId="5" applyNumberFormat="1" applyFont="1" applyFill="1" applyBorder="1" applyAlignment="1" applyProtection="1">
      <alignment horizontal="center" vertical="center"/>
    </xf>
    <xf numFmtId="0" fontId="16" fillId="3" borderId="0" xfId="3" applyFont="1" applyFill="1" applyAlignment="1" applyProtection="1">
      <alignment vertical="center"/>
      <protection locked="0"/>
    </xf>
    <xf numFmtId="0" fontId="16" fillId="2" borderId="4" xfId="3" applyFont="1" applyFill="1" applyBorder="1" applyAlignment="1" applyProtection="1">
      <alignment horizontal="center" vertical="center"/>
      <protection locked="0"/>
    </xf>
    <xf numFmtId="0" fontId="16" fillId="2" borderId="3" xfId="3" applyFont="1" applyFill="1" applyBorder="1" applyAlignment="1" applyProtection="1">
      <alignment vertical="center"/>
      <protection locked="0"/>
    </xf>
    <xf numFmtId="0" fontId="16" fillId="2" borderId="2" xfId="3" applyFont="1" applyFill="1" applyBorder="1" applyAlignment="1" applyProtection="1">
      <alignment vertical="center"/>
      <protection locked="0"/>
    </xf>
    <xf numFmtId="0" fontId="16" fillId="2" borderId="1" xfId="3" applyFont="1" applyFill="1" applyBorder="1" applyAlignment="1" applyProtection="1">
      <alignment vertical="center"/>
      <protection locked="0"/>
    </xf>
    <xf numFmtId="0" fontId="16" fillId="2" borderId="4" xfId="3" applyFont="1" applyFill="1" applyBorder="1" applyAlignment="1" applyProtection="1">
      <alignment horizontal="center" vertical="center" wrapText="1"/>
      <protection locked="0"/>
    </xf>
    <xf numFmtId="0" fontId="16" fillId="3" borderId="0" xfId="3" applyFont="1" applyFill="1" applyAlignment="1" applyProtection="1">
      <alignment vertical="top"/>
      <protection locked="0"/>
    </xf>
    <xf numFmtId="0" fontId="19" fillId="3" borderId="0" xfId="3" applyFont="1" applyFill="1" applyAlignment="1" applyProtection="1">
      <alignment horizontal="center" vertical="top"/>
      <protection locked="0"/>
    </xf>
    <xf numFmtId="0" fontId="29" fillId="2" borderId="4" xfId="3" applyFont="1" applyFill="1" applyBorder="1" applyAlignment="1" applyProtection="1">
      <alignment vertical="center" wrapText="1"/>
      <protection locked="0"/>
    </xf>
    <xf numFmtId="0" fontId="17" fillId="2" borderId="4" xfId="3" applyFont="1" applyFill="1" applyBorder="1" applyAlignment="1" applyProtection="1">
      <alignment horizontal="center" vertical="center" wrapText="1"/>
      <protection locked="0"/>
    </xf>
    <xf numFmtId="0" fontId="17" fillId="2" borderId="4" xfId="3" applyFont="1" applyFill="1" applyBorder="1" applyAlignment="1" applyProtection="1">
      <alignment horizontal="center" vertical="center"/>
      <protection locked="0"/>
    </xf>
    <xf numFmtId="0" fontId="29" fillId="3" borderId="0" xfId="3" applyFont="1" applyFill="1" applyAlignment="1" applyProtection="1">
      <alignment vertical="center"/>
      <protection locked="0"/>
    </xf>
    <xf numFmtId="0" fontId="27" fillId="3" borderId="0" xfId="3" applyFont="1" applyFill="1" applyAlignment="1" applyProtection="1">
      <alignment vertical="center"/>
      <protection locked="0"/>
    </xf>
    <xf numFmtId="0" fontId="27" fillId="3" borderId="0" xfId="3" applyFont="1" applyFill="1" applyAlignment="1" applyProtection="1">
      <alignment horizontal="center" vertical="center"/>
      <protection locked="0"/>
    </xf>
    <xf numFmtId="0" fontId="17" fillId="0" borderId="4" xfId="0" applyFont="1" applyBorder="1" applyAlignment="1">
      <alignment vertical="center" wrapText="1"/>
    </xf>
    <xf numFmtId="0" fontId="16" fillId="3" borderId="0" xfId="3" applyFont="1" applyFill="1" applyAlignment="1" applyProtection="1">
      <alignment horizontal="center" vertical="center"/>
      <protection locked="0"/>
    </xf>
    <xf numFmtId="0" fontId="16" fillId="3" borderId="0" xfId="3" applyFont="1" applyFill="1" applyAlignment="1" applyProtection="1">
      <alignment vertical="center" wrapText="1"/>
      <protection locked="0"/>
    </xf>
    <xf numFmtId="0" fontId="17" fillId="3" borderId="0" xfId="3" applyFont="1" applyFill="1" applyAlignment="1" applyProtection="1">
      <alignment horizontal="center" vertical="center"/>
      <protection locked="0"/>
    </xf>
    <xf numFmtId="0" fontId="16" fillId="3" borderId="0" xfId="3" applyFont="1" applyFill="1" applyAlignment="1" applyProtection="1">
      <alignment horizontal="left" vertical="center" wrapText="1"/>
      <protection locked="0"/>
    </xf>
    <xf numFmtId="0" fontId="16" fillId="3" borderId="0" xfId="3" applyFont="1" applyFill="1" applyAlignment="1" applyProtection="1">
      <alignment horizontal="center" vertical="center" wrapText="1"/>
      <protection locked="0"/>
    </xf>
    <xf numFmtId="0" fontId="16" fillId="0" borderId="0" xfId="3" applyFont="1" applyAlignment="1">
      <alignment horizontal="center" vertical="center" wrapText="1"/>
    </xf>
    <xf numFmtId="0" fontId="16" fillId="0" borderId="0" xfId="3" applyFont="1" applyAlignment="1">
      <alignment vertical="center" wrapText="1"/>
    </xf>
    <xf numFmtId="0" fontId="17" fillId="0" borderId="52" xfId="0" applyFont="1" applyBorder="1" applyAlignment="1">
      <alignment vertical="center" wrapText="1"/>
    </xf>
    <xf numFmtId="0" fontId="17" fillId="0" borderId="0" xfId="0" applyFont="1" applyAlignment="1">
      <alignment horizontal="center" vertical="center"/>
    </xf>
    <xf numFmtId="178" fontId="17" fillId="0" borderId="0" xfId="0" applyNumberFormat="1" applyFont="1" applyAlignment="1">
      <alignment horizontal="center" vertical="center" wrapText="1"/>
    </xf>
    <xf numFmtId="0" fontId="17" fillId="0" borderId="0" xfId="0" applyFont="1" applyAlignment="1">
      <alignment vertical="center" wrapText="1"/>
    </xf>
    <xf numFmtId="0" fontId="17" fillId="0" borderId="4" xfId="0" applyFont="1" applyBorder="1" applyAlignment="1">
      <alignment horizontal="left" vertical="center" wrapText="1"/>
    </xf>
    <xf numFmtId="0" fontId="16" fillId="3" borderId="0" xfId="3" applyFont="1" applyFill="1" applyAlignment="1">
      <alignment vertical="top"/>
    </xf>
    <xf numFmtId="0" fontId="28" fillId="3" borderId="0" xfId="3" applyFont="1" applyFill="1" applyAlignment="1">
      <alignment horizontal="center" vertical="center"/>
    </xf>
    <xf numFmtId="0" fontId="19" fillId="0" borderId="0" xfId="3" applyFont="1" applyAlignment="1">
      <alignment horizontal="center" vertical="center"/>
    </xf>
    <xf numFmtId="0" fontId="19" fillId="0" borderId="0" xfId="3" applyFont="1" applyAlignment="1">
      <alignment vertical="center"/>
    </xf>
    <xf numFmtId="0" fontId="16" fillId="3" borderId="0" xfId="3" applyFont="1" applyFill="1" applyAlignment="1">
      <alignment horizontal="left" vertical="top" wrapText="1"/>
    </xf>
    <xf numFmtId="0" fontId="19" fillId="3" borderId="0" xfId="3" applyFont="1" applyFill="1" applyAlignment="1">
      <alignment horizontal="center" vertical="top"/>
    </xf>
    <xf numFmtId="0" fontId="19" fillId="0" borderId="0" xfId="3" applyFont="1" applyAlignment="1">
      <alignment vertical="top"/>
    </xf>
    <xf numFmtId="0" fontId="19" fillId="0" borderId="0" xfId="3" applyFont="1" applyAlignment="1">
      <alignment horizontal="center" vertical="top"/>
    </xf>
    <xf numFmtId="0" fontId="27" fillId="3" borderId="0" xfId="3" applyFont="1" applyFill="1" applyAlignment="1">
      <alignment vertical="center"/>
    </xf>
    <xf numFmtId="0" fontId="27" fillId="3" borderId="0" xfId="3" applyFont="1" applyFill="1" applyAlignment="1">
      <alignment horizontal="center" vertical="center"/>
    </xf>
    <xf numFmtId="0" fontId="27" fillId="0" borderId="0" xfId="3" applyFont="1" applyAlignment="1">
      <alignment horizontal="center" vertical="center"/>
    </xf>
    <xf numFmtId="0" fontId="29" fillId="0" borderId="0" xfId="3" applyFont="1" applyAlignment="1">
      <alignment horizontal="left" vertical="center"/>
    </xf>
    <xf numFmtId="0" fontId="27" fillId="0" borderId="0" xfId="3" applyFont="1" applyAlignment="1">
      <alignment horizontal="center" vertical="center" wrapText="1"/>
    </xf>
    <xf numFmtId="0" fontId="27" fillId="0" borderId="0" xfId="3" applyFont="1" applyAlignment="1">
      <alignment vertical="center"/>
    </xf>
    <xf numFmtId="0" fontId="16" fillId="2" borderId="4" xfId="3" applyFont="1" applyFill="1" applyBorder="1" applyAlignment="1">
      <alignment horizontal="center" vertical="center"/>
    </xf>
    <xf numFmtId="0" fontId="16" fillId="2" borderId="4" xfId="3" applyFont="1" applyFill="1" applyBorder="1" applyAlignment="1">
      <alignment horizontal="center" vertical="center" wrapText="1"/>
    </xf>
    <xf numFmtId="0" fontId="17" fillId="2" borderId="50" xfId="3" applyFont="1" applyFill="1" applyBorder="1" applyAlignment="1">
      <alignment horizontal="center" vertical="center"/>
    </xf>
    <xf numFmtId="0" fontId="17" fillId="0" borderId="50" xfId="3" applyFont="1" applyBorder="1" applyAlignment="1">
      <alignment vertical="center" wrapText="1"/>
    </xf>
    <xf numFmtId="0" fontId="17" fillId="2" borderId="51" xfId="3" applyFont="1" applyFill="1" applyBorder="1" applyAlignment="1">
      <alignment horizontal="center" vertical="center"/>
    </xf>
    <xf numFmtId="0" fontId="17" fillId="0" borderId="51" xfId="3" applyFont="1" applyBorder="1" applyAlignment="1">
      <alignment vertical="center" wrapText="1"/>
    </xf>
    <xf numFmtId="0" fontId="17" fillId="2" borderId="4" xfId="0" applyFont="1" applyFill="1" applyBorder="1" applyAlignment="1" applyProtection="1">
      <alignment horizontal="center" vertical="center"/>
      <protection locked="0"/>
    </xf>
    <xf numFmtId="0" fontId="16" fillId="2" borderId="51" xfId="3" applyFont="1" applyFill="1" applyBorder="1" applyAlignment="1">
      <alignment horizontal="center" vertical="center"/>
    </xf>
    <xf numFmtId="0" fontId="17" fillId="3" borderId="51" xfId="3" applyFont="1" applyFill="1" applyBorder="1" applyAlignment="1">
      <alignment vertical="center" wrapText="1"/>
    </xf>
    <xf numFmtId="0" fontId="16" fillId="2" borderId="51" xfId="3" applyFont="1" applyFill="1" applyBorder="1" applyAlignment="1">
      <alignment horizontal="center" vertical="center" wrapText="1"/>
    </xf>
    <xf numFmtId="0" fontId="17" fillId="2" borderId="51" xfId="3" applyFont="1" applyFill="1" applyBorder="1" applyAlignment="1">
      <alignment horizontal="center" vertical="center" wrapText="1"/>
    </xf>
    <xf numFmtId="0" fontId="17" fillId="2" borderId="49" xfId="3" applyFont="1" applyFill="1" applyBorder="1" applyAlignment="1">
      <alignment horizontal="center" vertical="center"/>
    </xf>
    <xf numFmtId="0" fontId="17" fillId="0" borderId="49" xfId="3" applyFont="1" applyBorder="1" applyAlignment="1">
      <alignment vertical="center" wrapText="1"/>
    </xf>
    <xf numFmtId="0" fontId="17" fillId="0" borderId="0" xfId="3" applyFont="1" applyAlignment="1">
      <alignment horizontal="center" vertical="center"/>
    </xf>
    <xf numFmtId="0" fontId="17" fillId="0" borderId="0" xfId="3" applyFont="1" applyAlignment="1">
      <alignment vertical="center" wrapText="1"/>
    </xf>
    <xf numFmtId="0" fontId="33" fillId="0" borderId="0" xfId="0" applyFont="1" applyAlignment="1">
      <alignment horizontal="center" vertical="center"/>
    </xf>
    <xf numFmtId="0" fontId="33" fillId="0" borderId="0" xfId="0" applyFont="1" applyAlignment="1">
      <alignment horizontal="center" vertical="center" wrapText="1"/>
    </xf>
    <xf numFmtId="0" fontId="17" fillId="2" borderId="4"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1" fillId="0" borderId="0" xfId="3" applyFont="1" applyAlignment="1">
      <alignment vertical="center"/>
    </xf>
    <xf numFmtId="0" fontId="1" fillId="0" borderId="0" xfId="3" applyFont="1" applyAlignment="1">
      <alignment horizontal="center" vertical="center"/>
    </xf>
    <xf numFmtId="0" fontId="1" fillId="0" borderId="0" xfId="3" applyFont="1" applyAlignment="1">
      <alignment horizontal="center" vertical="center" wrapText="1"/>
    </xf>
    <xf numFmtId="0" fontId="16" fillId="0" borderId="0" xfId="3" applyFont="1" applyAlignment="1">
      <alignment vertical="top"/>
    </xf>
    <xf numFmtId="0" fontId="33" fillId="0" borderId="0" xfId="3" applyFont="1" applyAlignment="1">
      <alignment vertical="center"/>
    </xf>
    <xf numFmtId="0" fontId="33" fillId="0" borderId="0" xfId="3" applyFont="1" applyAlignment="1">
      <alignment horizontal="left" vertical="center"/>
    </xf>
    <xf numFmtId="0" fontId="34" fillId="0" borderId="0" xfId="3" applyFont="1" applyAlignment="1">
      <alignment horizontal="center" vertical="center" wrapText="1"/>
    </xf>
    <xf numFmtId="0" fontId="16" fillId="2" borderId="3" xfId="3" applyFont="1" applyFill="1" applyBorder="1" applyAlignment="1">
      <alignment vertical="center"/>
    </xf>
    <xf numFmtId="0" fontId="16" fillId="2" borderId="2" xfId="3" applyFont="1" applyFill="1" applyBorder="1" applyAlignment="1">
      <alignment vertical="center"/>
    </xf>
    <xf numFmtId="0" fontId="16" fillId="2" borderId="1" xfId="3" applyFont="1" applyFill="1" applyBorder="1" applyAlignment="1">
      <alignment vertical="center"/>
    </xf>
    <xf numFmtId="0" fontId="17" fillId="0" borderId="0" xfId="3" applyFont="1" applyFill="1" applyBorder="1" applyAlignment="1">
      <alignment horizontal="center" vertical="center"/>
    </xf>
    <xf numFmtId="0" fontId="16" fillId="0" borderId="0" xfId="3" applyFont="1" applyFill="1" applyBorder="1" applyAlignment="1">
      <alignment vertical="center" wrapText="1"/>
    </xf>
    <xf numFmtId="0" fontId="17" fillId="0" borderId="0" xfId="3" applyFont="1" applyFill="1" applyBorder="1" applyAlignment="1">
      <alignment vertical="center" wrapText="1"/>
    </xf>
    <xf numFmtId="0" fontId="33" fillId="0" borderId="0" xfId="3" applyFont="1" applyFill="1" applyBorder="1" applyAlignment="1">
      <alignment vertical="center"/>
    </xf>
    <xf numFmtId="0" fontId="1" fillId="0" borderId="0" xfId="3" applyFont="1" applyFill="1" applyBorder="1" applyAlignment="1">
      <alignment vertical="center"/>
    </xf>
    <xf numFmtId="0" fontId="1" fillId="0" borderId="0" xfId="3" applyFont="1" applyFill="1" applyBorder="1" applyAlignment="1">
      <alignment horizontal="center" vertical="center"/>
    </xf>
    <xf numFmtId="0" fontId="33" fillId="0" borderId="0" xfId="0" applyFont="1" applyFill="1" applyBorder="1" applyAlignment="1">
      <alignment horizontal="center" vertical="center" wrapText="1"/>
    </xf>
    <xf numFmtId="0" fontId="33" fillId="0" borderId="0" xfId="0" applyFont="1" applyFill="1" applyBorder="1" applyAlignment="1">
      <alignment horizontal="center" vertical="center"/>
    </xf>
    <xf numFmtId="0" fontId="16" fillId="0" borderId="4" xfId="0" applyFont="1" applyFill="1" applyBorder="1" applyAlignment="1">
      <alignment horizontal="center" vertical="center"/>
    </xf>
    <xf numFmtId="0" fontId="1" fillId="0" borderId="4"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53" xfId="0" applyFont="1" applyBorder="1" applyAlignment="1" applyProtection="1">
      <alignment horizontal="center" vertical="center" wrapText="1"/>
    </xf>
    <xf numFmtId="0" fontId="1" fillId="0" borderId="52" xfId="0" applyFont="1" applyBorder="1" applyAlignment="1" applyProtection="1">
      <alignment horizontal="center" vertical="center"/>
    </xf>
    <xf numFmtId="0" fontId="1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Protection="1">
      <alignment vertical="center"/>
      <protection locked="0"/>
    </xf>
    <xf numFmtId="0" fontId="3" fillId="0" borderId="1" xfId="0" applyFont="1" applyBorder="1" applyProtection="1">
      <alignment vertical="center"/>
      <protection locked="0"/>
    </xf>
    <xf numFmtId="0" fontId="3" fillId="0" borderId="24" xfId="0" applyFont="1" applyBorder="1" applyAlignment="1" applyProtection="1">
      <alignment horizontal="center" vertical="center"/>
      <protection locked="0"/>
    </xf>
    <xf numFmtId="0" fontId="3" fillId="0" borderId="23" xfId="0" applyFont="1" applyBorder="1" applyAlignment="1" applyProtection="1">
      <alignment horizontal="center" wrapText="1"/>
      <protection locked="0"/>
    </xf>
    <xf numFmtId="0" fontId="3" fillId="0" borderId="13" xfId="0" applyFont="1" applyBorder="1" applyAlignment="1" applyProtection="1">
      <alignment horizontal="center" wrapText="1"/>
      <protection locked="0"/>
    </xf>
    <xf numFmtId="0" fontId="3" fillId="0" borderId="31" xfId="0" applyFont="1" applyBorder="1" applyAlignment="1" applyProtection="1">
      <alignment horizontal="center" wrapText="1"/>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Protection="1">
      <alignment vertical="center"/>
      <protection locked="0"/>
    </xf>
    <xf numFmtId="0" fontId="3" fillId="0" borderId="11" xfId="0" applyFont="1" applyBorder="1" applyProtection="1">
      <alignment vertical="center"/>
      <protection locked="0"/>
    </xf>
    <xf numFmtId="0" fontId="4" fillId="0" borderId="21" xfId="0" applyFont="1" applyBorder="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4" fillId="0" borderId="29" xfId="0" applyFont="1" applyBorder="1" applyAlignment="1" applyProtection="1">
      <alignment horizontal="center" vertical="top" wrapText="1"/>
      <protection locked="0"/>
    </xf>
    <xf numFmtId="0" fontId="4" fillId="0" borderId="20"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3" fillId="0" borderId="30"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Protection="1">
      <alignment vertical="center"/>
      <protection locked="0"/>
    </xf>
    <xf numFmtId="0" fontId="3" fillId="0" borderId="39" xfId="0" applyFont="1" applyBorder="1" applyProtection="1">
      <alignment vertical="center"/>
      <protection locked="0"/>
    </xf>
    <xf numFmtId="0" fontId="3" fillId="0" borderId="10" xfId="0" applyFont="1" applyBorder="1" applyProtection="1">
      <alignment vertical="center"/>
      <protection locked="0"/>
    </xf>
    <xf numFmtId="0" fontId="3" fillId="0" borderId="9" xfId="0" applyFont="1" applyBorder="1" applyProtection="1">
      <alignment vertical="center"/>
      <protection locked="0"/>
    </xf>
    <xf numFmtId="0" fontId="3" fillId="0" borderId="18" xfId="0" applyFont="1" applyBorder="1" applyProtection="1">
      <alignment vertical="center"/>
      <protection locked="0"/>
    </xf>
    <xf numFmtId="0" fontId="3" fillId="0" borderId="8" xfId="0" applyFont="1" applyBorder="1" applyProtection="1">
      <alignment vertical="center"/>
      <protection locked="0"/>
    </xf>
    <xf numFmtId="0" fontId="3" fillId="0" borderId="17" xfId="0" applyFont="1" applyBorder="1" applyProtection="1">
      <alignment vertical="center"/>
      <protection locked="0"/>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5" xfId="0" applyFont="1" applyBorder="1" applyAlignment="1" applyProtection="1">
      <alignment horizontal="center" vertical="center"/>
      <protection locked="0"/>
    </xf>
    <xf numFmtId="0" fontId="3" fillId="0" borderId="21"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3" fillId="0" borderId="29" xfId="0" applyFont="1" applyBorder="1" applyAlignment="1" applyProtection="1">
      <alignment horizontal="center" wrapText="1"/>
      <protection locked="0"/>
    </xf>
    <xf numFmtId="0" fontId="3" fillId="0" borderId="23"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31" xfId="0" applyFont="1" applyBorder="1" applyAlignment="1" applyProtection="1">
      <alignment vertical="center" wrapText="1"/>
      <protection locked="0"/>
    </xf>
    <xf numFmtId="0" fontId="3" fillId="0" borderId="21"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9"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24"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4" xfId="0" applyFont="1" applyFill="1" applyBorder="1" applyProtection="1">
      <alignment vertical="center"/>
      <protection locked="0"/>
    </xf>
    <xf numFmtId="0" fontId="3" fillId="0" borderId="2" xfId="0" applyFont="1" applyFill="1" applyBorder="1" applyProtection="1">
      <alignment vertical="center"/>
      <protection locked="0"/>
    </xf>
    <xf numFmtId="0" fontId="3" fillId="0" borderId="2" xfId="0" applyFont="1" applyFill="1" applyBorder="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29" xfId="0" applyFont="1" applyFill="1" applyBorder="1" applyAlignment="1" applyProtection="1">
      <alignment vertical="center"/>
      <protection locked="0"/>
    </xf>
    <xf numFmtId="0" fontId="6" fillId="0" borderId="3"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38" fontId="3" fillId="0" borderId="2" xfId="2" applyFont="1" applyFill="1" applyBorder="1" applyAlignment="1" applyProtection="1">
      <alignment horizontal="center" vertical="center"/>
      <protection locked="0"/>
    </xf>
    <xf numFmtId="0" fontId="4" fillId="0" borderId="13" xfId="0" applyFont="1" applyFill="1" applyBorder="1" applyProtection="1">
      <alignment vertical="center"/>
      <protection locked="0"/>
    </xf>
    <xf numFmtId="0" fontId="4" fillId="0" borderId="31" xfId="0" applyFont="1" applyFill="1" applyBorder="1" applyProtection="1">
      <alignment vertical="center"/>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 xfId="0" applyFont="1" applyFill="1" applyBorder="1" applyAlignment="1" applyProtection="1">
      <alignment horizontal="center" vertical="center"/>
      <protection locked="0"/>
    </xf>
    <xf numFmtId="0" fontId="3" fillId="0" borderId="1" xfId="0" applyFont="1" applyFill="1" applyBorder="1" applyProtection="1">
      <alignment vertical="center"/>
      <protection locked="0"/>
    </xf>
    <xf numFmtId="0" fontId="3" fillId="0" borderId="6"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24" xfId="0" applyFont="1" applyBorder="1" applyProtection="1">
      <alignment vertical="center"/>
      <protection locked="0"/>
    </xf>
    <xf numFmtId="0" fontId="3" fillId="0" borderId="22"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8" fillId="0" borderId="14" xfId="0" applyFont="1" applyBorder="1" applyProtection="1">
      <alignment vertical="center"/>
      <protection locked="0"/>
    </xf>
    <xf numFmtId="0" fontId="8" fillId="0" borderId="15" xfId="0" applyFont="1" applyBorder="1" applyProtection="1">
      <alignment vertical="center"/>
      <protection locked="0"/>
    </xf>
    <xf numFmtId="0" fontId="4" fillId="0" borderId="14" xfId="0" applyFont="1" applyBorder="1" applyProtection="1">
      <alignment vertical="center"/>
      <protection locked="0"/>
    </xf>
    <xf numFmtId="0" fontId="4" fillId="0" borderId="15" xfId="0" applyFont="1" applyBorder="1" applyProtection="1">
      <alignment vertical="center"/>
      <protection locked="0"/>
    </xf>
    <xf numFmtId="0" fontId="4" fillId="0" borderId="11" xfId="0" applyFont="1" applyBorder="1" applyProtection="1">
      <alignment vertical="center"/>
      <protection locked="0"/>
    </xf>
    <xf numFmtId="0" fontId="4" fillId="0" borderId="39" xfId="0" applyFont="1" applyBorder="1" applyProtection="1">
      <alignment vertical="center"/>
      <protection locked="0"/>
    </xf>
    <xf numFmtId="0" fontId="4" fillId="0" borderId="40" xfId="0" applyFont="1" applyBorder="1" applyProtection="1">
      <alignment vertical="center"/>
      <protection locked="0"/>
    </xf>
    <xf numFmtId="0" fontId="3" fillId="0" borderId="3"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1" xfId="0" applyFont="1" applyBorder="1" applyAlignment="1" applyProtection="1">
      <alignment vertical="center"/>
      <protection locked="0"/>
    </xf>
    <xf numFmtId="0" fontId="4" fillId="0" borderId="9" xfId="0" applyFont="1" applyBorder="1" applyProtection="1">
      <alignment vertical="center"/>
      <protection locked="0"/>
    </xf>
    <xf numFmtId="0" fontId="4" fillId="0" borderId="18" xfId="0" applyFont="1" applyBorder="1" applyProtection="1">
      <alignment vertical="center"/>
      <protection locked="0"/>
    </xf>
    <xf numFmtId="0" fontId="4" fillId="0" borderId="8" xfId="0" applyFont="1" applyBorder="1" applyProtection="1">
      <alignment vertical="center"/>
      <protection locked="0"/>
    </xf>
    <xf numFmtId="0" fontId="4" fillId="0" borderId="46" xfId="0" applyFont="1" applyBorder="1" applyProtection="1">
      <alignment vertical="center"/>
      <protection locked="0"/>
    </xf>
    <xf numFmtId="0" fontId="4" fillId="0" borderId="17" xfId="0" applyFont="1" applyBorder="1" applyProtection="1">
      <alignment vertical="center"/>
      <protection locked="0"/>
    </xf>
    <xf numFmtId="0" fontId="3" fillId="0" borderId="7" xfId="0" applyFont="1" applyBorder="1" applyAlignment="1" applyProtection="1">
      <alignment vertical="center" wrapText="1"/>
      <protection locked="0"/>
    </xf>
    <xf numFmtId="0" fontId="4" fillId="0" borderId="3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8"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3" xfId="0" applyFont="1" applyBorder="1" applyProtection="1">
      <alignment vertical="center"/>
      <protection locked="0"/>
    </xf>
    <xf numFmtId="0" fontId="3" fillId="0" borderId="31" xfId="0" applyFont="1" applyBorder="1" applyProtection="1">
      <alignment vertical="center"/>
      <protection locked="0"/>
    </xf>
    <xf numFmtId="0" fontId="3" fillId="0" borderId="6" xfId="0" applyFont="1" applyBorder="1" applyProtection="1">
      <alignment vertical="center"/>
      <protection locked="0"/>
    </xf>
    <xf numFmtId="0" fontId="3" fillId="0" borderId="0" xfId="0" applyFont="1" applyProtection="1">
      <alignment vertical="center"/>
      <protection locked="0"/>
    </xf>
    <xf numFmtId="0" fontId="3" fillId="0" borderId="29" xfId="0" applyFont="1" applyBorder="1" applyProtection="1">
      <alignment vertical="center"/>
      <protection locked="0"/>
    </xf>
    <xf numFmtId="0" fontId="3" fillId="0" borderId="29" xfId="0" applyFont="1" applyBorder="1" applyAlignment="1" applyProtection="1">
      <alignment horizontal="center" vertical="center"/>
      <protection locked="0"/>
    </xf>
    <xf numFmtId="0" fontId="3" fillId="0" borderId="24"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49" fontId="3" fillId="0" borderId="6" xfId="0" applyNumberFormat="1" applyFont="1" applyBorder="1" applyAlignment="1" applyProtection="1">
      <alignment horizontal="center" vertical="center" wrapText="1"/>
      <protection locked="0"/>
    </xf>
    <xf numFmtId="49" fontId="3" fillId="0" borderId="19" xfId="0" applyNumberFormat="1"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9" fillId="0" borderId="21" xfId="1" applyFont="1" applyBorder="1" applyAlignment="1" applyProtection="1">
      <alignment horizontal="center" vertical="center"/>
      <protection locked="0"/>
    </xf>
    <xf numFmtId="0" fontId="9" fillId="0" borderId="0" xfId="1" applyFont="1" applyBorder="1" applyAlignment="1" applyProtection="1">
      <alignment horizontal="center" vertical="center"/>
      <protection locked="0"/>
    </xf>
    <xf numFmtId="0" fontId="12" fillId="0" borderId="10" xfId="1" applyFont="1" applyBorder="1" applyAlignment="1" applyProtection="1">
      <alignment horizontal="center" vertical="center"/>
      <protection locked="0"/>
    </xf>
    <xf numFmtId="0" fontId="3" fillId="0" borderId="44" xfId="0" applyFont="1" applyBorder="1" applyProtection="1">
      <alignment vertical="center"/>
      <protection locked="0"/>
    </xf>
    <xf numFmtId="0" fontId="3" fillId="0" borderId="40" xfId="0" applyFont="1" applyBorder="1" applyProtection="1">
      <alignment vertical="center"/>
      <protection locked="0"/>
    </xf>
    <xf numFmtId="0" fontId="4" fillId="0" borderId="10" xfId="0" applyFont="1" applyBorder="1" applyProtection="1">
      <alignment vertical="center"/>
      <protection locked="0"/>
    </xf>
    <xf numFmtId="0" fontId="3" fillId="0" borderId="16" xfId="0" applyFont="1" applyBorder="1" applyProtection="1">
      <alignment vertical="center"/>
      <protection locked="0"/>
    </xf>
    <xf numFmtId="0" fontId="3" fillId="0" borderId="15" xfId="0" applyFont="1" applyBorder="1" applyProtection="1">
      <alignment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4" fillId="0" borderId="12" xfId="0" applyFont="1" applyBorder="1" applyProtection="1">
      <alignment vertical="center"/>
      <protection locked="0"/>
    </xf>
    <xf numFmtId="0" fontId="3" fillId="0" borderId="48" xfId="0" applyFont="1" applyBorder="1" applyProtection="1">
      <alignment vertical="center"/>
      <protection locked="0"/>
    </xf>
    <xf numFmtId="0" fontId="3" fillId="0" borderId="46" xfId="0" applyFont="1" applyBorder="1" applyProtection="1">
      <alignment vertical="center"/>
      <protection locked="0"/>
    </xf>
    <xf numFmtId="0" fontId="3" fillId="0" borderId="43" xfId="0" applyFont="1" applyBorder="1" applyAlignment="1" applyProtection="1">
      <alignment horizontal="center" vertical="center"/>
      <protection locked="0"/>
    </xf>
    <xf numFmtId="0" fontId="19" fillId="3" borderId="0" xfId="0" applyFont="1" applyFill="1" applyAlignment="1">
      <alignment horizontal="left" vertical="center"/>
    </xf>
    <xf numFmtId="0" fontId="3" fillId="0" borderId="3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20" fontId="3" fillId="0" borderId="8" xfId="0" applyNumberFormat="1" applyFont="1" applyFill="1" applyBorder="1" applyAlignment="1" applyProtection="1">
      <alignment vertical="center" wrapText="1"/>
      <protection locked="0"/>
    </xf>
    <xf numFmtId="0" fontId="3" fillId="0" borderId="18" xfId="0" applyFont="1" applyFill="1" applyBorder="1" applyAlignment="1" applyProtection="1">
      <alignment vertical="center" wrapText="1"/>
      <protection locked="0"/>
    </xf>
    <xf numFmtId="0" fontId="3" fillId="0" borderId="8" xfId="0" applyFont="1" applyFill="1" applyBorder="1" applyAlignment="1" applyProtection="1">
      <alignment vertical="center" wrapText="1"/>
      <protection locked="0"/>
    </xf>
    <xf numFmtId="0" fontId="3" fillId="0" borderId="46" xfId="0" applyFont="1" applyFill="1" applyBorder="1" applyAlignment="1" applyProtection="1">
      <alignment vertical="center" wrapText="1"/>
      <protection locked="0"/>
    </xf>
    <xf numFmtId="0" fontId="3" fillId="0" borderId="17" xfId="0" applyFont="1" applyFill="1" applyBorder="1" applyAlignment="1" applyProtection="1">
      <alignment vertical="center" wrapText="1"/>
      <protection locked="0"/>
    </xf>
    <xf numFmtId="0" fontId="19" fillId="3" borderId="0" xfId="0" applyNumberFormat="1" applyFont="1" applyFill="1" applyAlignment="1" applyProtection="1">
      <alignment horizontal="right" vertical="center"/>
      <protection locked="0"/>
    </xf>
    <xf numFmtId="0" fontId="3" fillId="0" borderId="4" xfId="0" applyFont="1" applyBorder="1" applyAlignment="1" applyProtection="1">
      <alignment horizontal="center" vertical="center" wrapText="1"/>
      <protection locked="0"/>
    </xf>
    <xf numFmtId="0" fontId="3" fillId="0" borderId="16"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12" xfId="0"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30"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19" fillId="3" borderId="0" xfId="0" applyFont="1" applyFill="1" applyAlignment="1">
      <alignment vertical="center" wrapText="1"/>
    </xf>
    <xf numFmtId="0" fontId="19" fillId="3" borderId="0" xfId="0" applyFont="1" applyFill="1" applyBorder="1" applyAlignment="1">
      <alignment horizontal="center" vertical="center"/>
    </xf>
    <xf numFmtId="10" fontId="19" fillId="3" borderId="0" xfId="6" applyNumberFormat="1" applyFont="1" applyFill="1" applyAlignment="1">
      <alignment horizontal="center" vertical="center"/>
    </xf>
    <xf numFmtId="0" fontId="16" fillId="3" borderId="0" xfId="0" applyFont="1" applyFill="1" applyBorder="1" applyAlignment="1" applyProtection="1">
      <alignment vertical="center" wrapText="1"/>
      <protection locked="0"/>
    </xf>
    <xf numFmtId="0" fontId="19" fillId="3" borderId="0" xfId="0" applyFont="1" applyFill="1" applyAlignment="1">
      <alignment vertical="center"/>
    </xf>
    <xf numFmtId="0" fontId="19" fillId="3" borderId="0" xfId="0" applyFont="1" applyFill="1" applyAlignment="1">
      <alignment horizontal="left" vertical="center" wrapText="1"/>
    </xf>
    <xf numFmtId="38" fontId="19" fillId="3" borderId="0" xfId="2" applyFont="1" applyFill="1" applyBorder="1" applyAlignment="1" applyProtection="1">
      <alignment horizontal="center" vertical="center"/>
    </xf>
    <xf numFmtId="38" fontId="19" fillId="3" borderId="0" xfId="2" applyFont="1" applyFill="1" applyBorder="1" applyAlignment="1" applyProtection="1">
      <alignment horizontal="center" vertical="center"/>
      <protection locked="0"/>
    </xf>
    <xf numFmtId="0" fontId="19" fillId="3" borderId="0" xfId="0" applyFont="1" applyFill="1" applyAlignment="1">
      <alignment horizontal="center" vertical="center"/>
    </xf>
    <xf numFmtId="38" fontId="19" fillId="3" borderId="0" xfId="2" applyFont="1" applyFill="1" applyBorder="1" applyAlignment="1">
      <alignment horizontal="center" vertical="center"/>
    </xf>
    <xf numFmtId="0" fontId="19" fillId="3" borderId="0" xfId="0" applyFont="1" applyFill="1" applyAlignment="1" applyProtection="1">
      <alignment horizontal="center" vertical="center"/>
      <protection locked="0"/>
    </xf>
    <xf numFmtId="0" fontId="30" fillId="4" borderId="4" xfId="3" applyFont="1" applyFill="1" applyBorder="1" applyAlignment="1" applyProtection="1">
      <alignment horizontal="center" vertical="center"/>
      <protection locked="0"/>
    </xf>
    <xf numFmtId="0" fontId="17" fillId="2" borderId="4" xfId="3" applyFont="1" applyFill="1" applyBorder="1" applyAlignment="1" applyProtection="1">
      <alignment horizontal="center" vertical="center"/>
      <protection locked="0"/>
    </xf>
    <xf numFmtId="0" fontId="16" fillId="0" borderId="4" xfId="3" applyFont="1" applyBorder="1" applyAlignment="1" applyProtection="1">
      <alignment horizontal="center" vertical="center" wrapText="1"/>
      <protection locked="0"/>
    </xf>
    <xf numFmtId="0" fontId="16" fillId="0" borderId="4" xfId="3" applyFont="1" applyBorder="1" applyAlignment="1" applyProtection="1">
      <alignment horizontal="center" vertical="center"/>
      <protection locked="0"/>
    </xf>
    <xf numFmtId="0" fontId="30" fillId="4" borderId="23" xfId="3" applyFont="1" applyFill="1" applyBorder="1" applyAlignment="1" applyProtection="1">
      <alignment horizontal="center" vertical="center"/>
      <protection locked="0"/>
    </xf>
    <xf numFmtId="0" fontId="30" fillId="4" borderId="13" xfId="3" applyFont="1" applyFill="1" applyBorder="1" applyAlignment="1" applyProtection="1">
      <alignment horizontal="center" vertical="center"/>
      <protection locked="0"/>
    </xf>
    <xf numFmtId="0" fontId="30" fillId="4" borderId="31" xfId="3" applyFont="1" applyFill="1" applyBorder="1" applyAlignment="1" applyProtection="1">
      <alignment horizontal="center" vertical="center"/>
      <protection locked="0"/>
    </xf>
    <xf numFmtId="0" fontId="30" fillId="4" borderId="21" xfId="3" applyFont="1" applyFill="1" applyBorder="1" applyAlignment="1" applyProtection="1">
      <alignment horizontal="center" vertical="center"/>
      <protection locked="0"/>
    </xf>
    <xf numFmtId="0" fontId="30" fillId="4" borderId="0" xfId="3" applyFont="1" applyFill="1" applyAlignment="1" applyProtection="1">
      <alignment horizontal="center" vertical="center"/>
      <protection locked="0"/>
    </xf>
    <xf numFmtId="0" fontId="30" fillId="4" borderId="29" xfId="3" applyFont="1" applyFill="1" applyBorder="1" applyAlignment="1" applyProtection="1">
      <alignment horizontal="center" vertical="center"/>
      <protection locked="0"/>
    </xf>
    <xf numFmtId="0" fontId="30" fillId="4" borderId="20" xfId="3" applyFont="1" applyFill="1" applyBorder="1" applyAlignment="1" applyProtection="1">
      <alignment horizontal="center" vertical="center"/>
      <protection locked="0"/>
    </xf>
    <xf numFmtId="0" fontId="30" fillId="4" borderId="6" xfId="3" applyFont="1" applyFill="1" applyBorder="1" applyAlignment="1" applyProtection="1">
      <alignment horizontal="center" vertical="center"/>
      <protection locked="0"/>
    </xf>
    <xf numFmtId="0" fontId="30" fillId="4" borderId="5" xfId="3" applyFont="1" applyFill="1" applyBorder="1" applyAlignment="1" applyProtection="1">
      <alignment horizontal="center" vertical="center"/>
      <protection locked="0"/>
    </xf>
    <xf numFmtId="0" fontId="30" fillId="0" borderId="23" xfId="3" applyFont="1" applyBorder="1" applyAlignment="1" applyProtection="1">
      <alignment horizontal="center" vertical="center" wrapText="1"/>
      <protection locked="0"/>
    </xf>
    <xf numFmtId="0" fontId="30" fillId="0" borderId="13" xfId="3" applyFont="1" applyBorder="1" applyAlignment="1" applyProtection="1">
      <alignment horizontal="center" vertical="center"/>
      <protection locked="0"/>
    </xf>
    <xf numFmtId="0" fontId="30" fillId="0" borderId="31" xfId="3" applyFont="1" applyBorder="1" applyAlignment="1" applyProtection="1">
      <alignment horizontal="center" vertical="center"/>
      <protection locked="0"/>
    </xf>
    <xf numFmtId="0" fontId="30" fillId="0" borderId="20" xfId="3" applyFont="1" applyBorder="1" applyAlignment="1" applyProtection="1">
      <alignment horizontal="center" vertical="center"/>
      <protection locked="0"/>
    </xf>
    <xf numFmtId="0" fontId="30" fillId="0" borderId="6" xfId="3" applyFont="1" applyBorder="1" applyAlignment="1" applyProtection="1">
      <alignment horizontal="center" vertical="center"/>
      <protection locked="0"/>
    </xf>
    <xf numFmtId="0" fontId="30" fillId="0" borderId="5" xfId="3" applyFont="1" applyBorder="1" applyAlignment="1" applyProtection="1">
      <alignment horizontal="center" vertical="center"/>
      <protection locked="0"/>
    </xf>
    <xf numFmtId="0" fontId="16" fillId="0" borderId="4" xfId="3" applyFont="1" applyBorder="1" applyAlignment="1" applyProtection="1">
      <alignment vertical="center" wrapText="1"/>
      <protection locked="0"/>
    </xf>
    <xf numFmtId="0" fontId="30" fillId="4" borderId="3" xfId="3" applyFont="1" applyFill="1" applyBorder="1" applyAlignment="1" applyProtection="1">
      <alignment horizontal="center" vertical="center" wrapText="1"/>
      <protection locked="0"/>
    </xf>
    <xf numFmtId="0" fontId="30" fillId="4" borderId="2" xfId="3" applyFont="1" applyFill="1" applyBorder="1" applyAlignment="1" applyProtection="1">
      <alignment horizontal="center" vertical="center" wrapText="1"/>
      <protection locked="0"/>
    </xf>
    <xf numFmtId="0" fontId="30" fillId="4" borderId="1" xfId="3" applyFont="1" applyFill="1" applyBorder="1" applyAlignment="1" applyProtection="1">
      <alignment horizontal="center" vertical="center" wrapText="1"/>
      <protection locked="0"/>
    </xf>
    <xf numFmtId="0" fontId="28" fillId="3" borderId="4" xfId="3" applyFont="1" applyFill="1" applyBorder="1" applyAlignment="1" applyProtection="1">
      <alignment horizontal="center" vertical="center"/>
      <protection locked="0"/>
    </xf>
    <xf numFmtId="0" fontId="16" fillId="3" borderId="4" xfId="3" applyFont="1" applyFill="1" applyBorder="1" applyAlignment="1" applyProtection="1">
      <alignment horizontal="center" vertical="center" wrapText="1"/>
      <protection locked="0"/>
    </xf>
    <xf numFmtId="0" fontId="17" fillId="2" borderId="4" xfId="3" applyFont="1" applyFill="1" applyBorder="1" applyAlignment="1" applyProtection="1">
      <alignment horizontal="center" vertical="center" wrapText="1"/>
      <protection locked="0"/>
    </xf>
    <xf numFmtId="0" fontId="27" fillId="0" borderId="4" xfId="3" applyFont="1" applyBorder="1" applyAlignment="1" applyProtection="1">
      <alignment horizontal="center" vertical="center" wrapText="1"/>
      <protection locked="0"/>
    </xf>
    <xf numFmtId="0" fontId="17" fillId="0" borderId="4" xfId="0" applyFont="1" applyBorder="1" applyAlignment="1" applyProtection="1">
      <alignment horizontal="center" vertical="center"/>
      <protection locked="0"/>
    </xf>
    <xf numFmtId="0" fontId="16" fillId="0" borderId="4" xfId="3" applyFont="1" applyBorder="1" applyAlignment="1" applyProtection="1">
      <alignment horizontal="left" vertical="center" wrapText="1"/>
      <protection locked="0"/>
    </xf>
    <xf numFmtId="0" fontId="16" fillId="3" borderId="0" xfId="3" applyFont="1" applyFill="1" applyAlignment="1" applyProtection="1">
      <alignment vertical="center" wrapText="1"/>
      <protection locked="0"/>
    </xf>
    <xf numFmtId="0" fontId="16" fillId="3" borderId="0" xfId="3" applyFont="1" applyFill="1" applyAlignment="1" applyProtection="1">
      <alignment horizontal="left" vertical="center" wrapText="1"/>
      <protection locked="0"/>
    </xf>
    <xf numFmtId="0" fontId="16" fillId="0" borderId="0" xfId="3" applyFont="1" applyAlignment="1">
      <alignment vertical="center" wrapText="1"/>
    </xf>
    <xf numFmtId="0" fontId="16" fillId="0" borderId="44" xfId="3" applyFont="1" applyBorder="1" applyAlignment="1">
      <alignment vertical="center" wrapText="1"/>
    </xf>
    <xf numFmtId="0" fontId="16" fillId="0" borderId="10" xfId="3" applyFont="1" applyBorder="1" applyAlignment="1">
      <alignment vertical="center" wrapText="1"/>
    </xf>
    <xf numFmtId="0" fontId="16" fillId="0" borderId="9" xfId="3" applyFont="1" applyBorder="1" applyAlignment="1">
      <alignment vertical="center" wrapText="1"/>
    </xf>
    <xf numFmtId="0" fontId="16" fillId="0" borderId="16" xfId="3" applyFont="1" applyBorder="1" applyAlignment="1">
      <alignment vertical="center" wrapText="1"/>
    </xf>
    <xf numFmtId="0" fontId="16" fillId="0" borderId="12" xfId="3" applyFont="1" applyBorder="1" applyAlignment="1">
      <alignment vertical="center" wrapText="1"/>
    </xf>
    <xf numFmtId="0" fontId="16" fillId="0" borderId="11" xfId="3" applyFont="1" applyBorder="1" applyAlignment="1">
      <alignment vertical="center" wrapText="1"/>
    </xf>
    <xf numFmtId="0" fontId="16" fillId="0" borderId="44" xfId="3" applyFont="1" applyBorder="1" applyAlignment="1">
      <alignment horizontal="left" vertical="center" wrapText="1"/>
    </xf>
    <xf numFmtId="0" fontId="16" fillId="0" borderId="10" xfId="3" applyFont="1" applyBorder="1" applyAlignment="1">
      <alignment horizontal="left" vertical="center" wrapText="1"/>
    </xf>
    <xf numFmtId="0" fontId="16" fillId="0" borderId="9" xfId="3" applyFont="1" applyBorder="1" applyAlignment="1">
      <alignment horizontal="left" vertical="center" wrapText="1"/>
    </xf>
    <xf numFmtId="0" fontId="16" fillId="0" borderId="48" xfId="3" applyFont="1" applyBorder="1" applyAlignment="1">
      <alignment vertical="center" wrapText="1"/>
    </xf>
    <xf numFmtId="0" fontId="16" fillId="0" borderId="8" xfId="3" applyFont="1" applyBorder="1" applyAlignment="1">
      <alignment vertical="center" wrapText="1"/>
    </xf>
    <xf numFmtId="0" fontId="16" fillId="0" borderId="17" xfId="3" applyFont="1" applyBorder="1" applyAlignment="1">
      <alignment vertical="center" wrapText="1"/>
    </xf>
  </cellXfs>
  <cellStyles count="7">
    <cellStyle name="パーセント" xfId="6" builtinId="5"/>
    <cellStyle name="パーセント 2" xfId="5" xr:uid="{8B89D943-7E4E-44B7-A28E-C285476648A6}"/>
    <cellStyle name="ハイパーリンク" xfId="1" builtinId="8"/>
    <cellStyle name="桁区切り" xfId="2" builtinId="6"/>
    <cellStyle name="桁区切り 2" xfId="4" xr:uid="{6EE0CB12-C566-4BC8-954F-A2E92E8F03D5}"/>
    <cellStyle name="標準" xfId="0" builtinId="0"/>
    <cellStyle name="標準 2" xfId="3" xr:uid="{C136B114-AFDB-40E4-A965-FCD5473583B7}"/>
  </cellStyles>
  <dxfs count="72">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499984740745262"/>
        </patternFill>
      </fill>
    </dxf>
    <dxf>
      <border>
        <left style="thin">
          <color auto="1"/>
        </left>
        <vertical/>
        <horizontal/>
      </border>
    </dxf>
    <dxf>
      <border>
        <left style="thin">
          <color auto="1"/>
        </left>
        <vertical/>
        <horizontal/>
      </border>
    </dxf>
    <dxf>
      <border>
        <left style="thin">
          <color auto="1"/>
        </left>
        <vertical/>
        <horizontal/>
      </border>
    </dxf>
    <dxf>
      <border>
        <left style="thin">
          <color auto="1"/>
        </left>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left/>
        <right style="thin">
          <color auto="1"/>
        </right>
        <vertical/>
        <horizontal/>
      </border>
    </dxf>
    <dxf>
      <border>
        <left/>
        <right style="thin">
          <color auto="1"/>
        </right>
        <vertical/>
        <horizontal/>
      </border>
    </dxf>
    <dxf>
      <border>
        <left/>
        <right style="thin">
          <color auto="1"/>
        </right>
        <vertical/>
        <horizontal/>
      </border>
    </dxf>
    <dxf>
      <border>
        <left/>
        <right style="thin">
          <color auto="1"/>
        </right>
        <vertical/>
        <horizontal/>
      </border>
    </dxf>
    <dxf>
      <fill>
        <patternFill>
          <bgColor theme="0" tint="-0.49998474074526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121920</xdr:colOff>
          <xdr:row>36</xdr:row>
          <xdr:rowOff>152400</xdr:rowOff>
        </xdr:from>
        <xdr:to>
          <xdr:col>39</xdr:col>
          <xdr:colOff>175260</xdr:colOff>
          <xdr:row>37</xdr:row>
          <xdr:rowOff>251460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34</xdr:row>
          <xdr:rowOff>160020</xdr:rowOff>
        </xdr:from>
        <xdr:to>
          <xdr:col>39</xdr:col>
          <xdr:colOff>182880</xdr:colOff>
          <xdr:row>35</xdr:row>
          <xdr:rowOff>251460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274320</xdr:colOff>
          <xdr:row>34</xdr:row>
          <xdr:rowOff>30480</xdr:rowOff>
        </xdr:from>
        <xdr:to>
          <xdr:col>39</xdr:col>
          <xdr:colOff>182880</xdr:colOff>
          <xdr:row>35</xdr:row>
          <xdr:rowOff>83820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32</xdr:row>
          <xdr:rowOff>190500</xdr:rowOff>
        </xdr:from>
        <xdr:to>
          <xdr:col>39</xdr:col>
          <xdr:colOff>190500</xdr:colOff>
          <xdr:row>34</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220980</xdr:colOff>
          <xdr:row>32</xdr:row>
          <xdr:rowOff>60960</xdr:rowOff>
        </xdr:from>
        <xdr:to>
          <xdr:col>39</xdr:col>
          <xdr:colOff>190500</xdr:colOff>
          <xdr:row>33</xdr:row>
          <xdr:rowOff>137160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304800</xdr:colOff>
          <xdr:row>31</xdr:row>
          <xdr:rowOff>68580</xdr:rowOff>
        </xdr:from>
        <xdr:to>
          <xdr:col>39</xdr:col>
          <xdr:colOff>182880</xdr:colOff>
          <xdr:row>32</xdr:row>
          <xdr:rowOff>144780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304800</xdr:colOff>
          <xdr:row>29</xdr:row>
          <xdr:rowOff>144780</xdr:rowOff>
        </xdr:from>
        <xdr:to>
          <xdr:col>39</xdr:col>
          <xdr:colOff>190500</xdr:colOff>
          <xdr:row>30</xdr:row>
          <xdr:rowOff>236220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46</xdr:row>
          <xdr:rowOff>76200</xdr:rowOff>
        </xdr:from>
        <xdr:to>
          <xdr:col>39</xdr:col>
          <xdr:colOff>175260</xdr:colOff>
          <xdr:row>47</xdr:row>
          <xdr:rowOff>121920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45</xdr:row>
          <xdr:rowOff>175260</xdr:rowOff>
        </xdr:from>
        <xdr:to>
          <xdr:col>39</xdr:col>
          <xdr:colOff>190500</xdr:colOff>
          <xdr:row>46</xdr:row>
          <xdr:rowOff>182880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44</xdr:row>
          <xdr:rowOff>137160</xdr:rowOff>
        </xdr:from>
        <xdr:to>
          <xdr:col>39</xdr:col>
          <xdr:colOff>175260</xdr:colOff>
          <xdr:row>45</xdr:row>
          <xdr:rowOff>137160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251460</xdr:colOff>
          <xdr:row>43</xdr:row>
          <xdr:rowOff>137160</xdr:rowOff>
        </xdr:from>
        <xdr:to>
          <xdr:col>39</xdr:col>
          <xdr:colOff>182880</xdr:colOff>
          <xdr:row>43</xdr:row>
          <xdr:rowOff>403860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144780</xdr:rowOff>
        </xdr:from>
        <xdr:to>
          <xdr:col>39</xdr:col>
          <xdr:colOff>190500</xdr:colOff>
          <xdr:row>42</xdr:row>
          <xdr:rowOff>144780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40</xdr:row>
          <xdr:rowOff>45720</xdr:rowOff>
        </xdr:from>
        <xdr:to>
          <xdr:col>39</xdr:col>
          <xdr:colOff>190500</xdr:colOff>
          <xdr:row>41</xdr:row>
          <xdr:rowOff>137160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39</xdr:row>
          <xdr:rowOff>30480</xdr:rowOff>
        </xdr:from>
        <xdr:to>
          <xdr:col>39</xdr:col>
          <xdr:colOff>175260</xdr:colOff>
          <xdr:row>40</xdr:row>
          <xdr:rowOff>83820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342900</xdr:colOff>
          <xdr:row>38</xdr:row>
          <xdr:rowOff>22860</xdr:rowOff>
        </xdr:from>
        <xdr:to>
          <xdr:col>39</xdr:col>
          <xdr:colOff>190500</xdr:colOff>
          <xdr:row>39</xdr:row>
          <xdr:rowOff>121920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228600</xdr:colOff>
          <xdr:row>47</xdr:row>
          <xdr:rowOff>76200</xdr:rowOff>
        </xdr:from>
        <xdr:to>
          <xdr:col>39</xdr:col>
          <xdr:colOff>68580</xdr:colOff>
          <xdr:row>49</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46</xdr:row>
          <xdr:rowOff>99060</xdr:rowOff>
        </xdr:from>
        <xdr:to>
          <xdr:col>39</xdr:col>
          <xdr:colOff>45720</xdr:colOff>
          <xdr:row>48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45</xdr:row>
          <xdr:rowOff>76200</xdr:rowOff>
        </xdr:from>
        <xdr:to>
          <xdr:col>39</xdr:col>
          <xdr:colOff>83820</xdr:colOff>
          <xdr:row>46</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44</xdr:row>
          <xdr:rowOff>22860</xdr:rowOff>
        </xdr:from>
        <xdr:to>
          <xdr:col>39</xdr:col>
          <xdr:colOff>60960</xdr:colOff>
          <xdr:row>45</xdr:row>
          <xdr:rowOff>38100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236220</xdr:colOff>
          <xdr:row>41</xdr:row>
          <xdr:rowOff>152400</xdr:rowOff>
        </xdr:from>
        <xdr:to>
          <xdr:col>39</xdr:col>
          <xdr:colOff>68580</xdr:colOff>
          <xdr:row>42</xdr:row>
          <xdr:rowOff>152400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40</xdr:row>
          <xdr:rowOff>99060</xdr:rowOff>
        </xdr:from>
        <xdr:to>
          <xdr:col>39</xdr:col>
          <xdr:colOff>60960</xdr:colOff>
          <xdr:row>41</xdr:row>
          <xdr:rowOff>106680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236220</xdr:colOff>
          <xdr:row>39</xdr:row>
          <xdr:rowOff>60960</xdr:rowOff>
        </xdr:from>
        <xdr:to>
          <xdr:col>39</xdr:col>
          <xdr:colOff>83820</xdr:colOff>
          <xdr:row>40</xdr:row>
          <xdr:rowOff>60960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37</xdr:row>
          <xdr:rowOff>99060</xdr:rowOff>
        </xdr:from>
        <xdr:to>
          <xdr:col>39</xdr:col>
          <xdr:colOff>7620</xdr:colOff>
          <xdr:row>38</xdr:row>
          <xdr:rowOff>236220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36</xdr:row>
          <xdr:rowOff>114300</xdr:rowOff>
        </xdr:from>
        <xdr:to>
          <xdr:col>39</xdr:col>
          <xdr:colOff>38100</xdr:colOff>
          <xdr:row>37</xdr:row>
          <xdr:rowOff>251460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34</xdr:row>
          <xdr:rowOff>137160</xdr:rowOff>
        </xdr:from>
        <xdr:to>
          <xdr:col>39</xdr:col>
          <xdr:colOff>38100</xdr:colOff>
          <xdr:row>35</xdr:row>
          <xdr:rowOff>121920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32</xdr:row>
          <xdr:rowOff>160020</xdr:rowOff>
        </xdr:from>
        <xdr:to>
          <xdr:col>39</xdr:col>
          <xdr:colOff>60960</xdr:colOff>
          <xdr:row>33</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31</xdr:row>
          <xdr:rowOff>30480</xdr:rowOff>
        </xdr:from>
        <xdr:to>
          <xdr:col>30</xdr:col>
          <xdr:colOff>0</xdr:colOff>
          <xdr:row>32</xdr:row>
          <xdr:rowOff>38100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29</xdr:row>
          <xdr:rowOff>114300</xdr:rowOff>
        </xdr:from>
        <xdr:to>
          <xdr:col>39</xdr:col>
          <xdr:colOff>38100</xdr:colOff>
          <xdr:row>30</xdr:row>
          <xdr:rowOff>114300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28</xdr:row>
          <xdr:rowOff>7620</xdr:rowOff>
        </xdr:from>
        <xdr:to>
          <xdr:col>39</xdr:col>
          <xdr:colOff>83820</xdr:colOff>
          <xdr:row>29</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24</xdr:row>
          <xdr:rowOff>38100</xdr:rowOff>
        </xdr:from>
        <xdr:to>
          <xdr:col>30</xdr:col>
          <xdr:colOff>0</xdr:colOff>
          <xdr:row>25</xdr:row>
          <xdr:rowOff>38100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21</xdr:row>
          <xdr:rowOff>198120</xdr:rowOff>
        </xdr:from>
        <xdr:to>
          <xdr:col>39</xdr:col>
          <xdr:colOff>7620</xdr:colOff>
          <xdr:row>23</xdr:row>
          <xdr:rowOff>38100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121920</xdr:colOff>
          <xdr:row>20</xdr:row>
          <xdr:rowOff>22860</xdr:rowOff>
        </xdr:from>
        <xdr:to>
          <xdr:col>29</xdr:col>
          <xdr:colOff>297180</xdr:colOff>
          <xdr:row>21</xdr:row>
          <xdr:rowOff>106680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18</xdr:row>
          <xdr:rowOff>121920</xdr:rowOff>
        </xdr:from>
        <xdr:to>
          <xdr:col>39</xdr:col>
          <xdr:colOff>38100</xdr:colOff>
          <xdr:row>19</xdr:row>
          <xdr:rowOff>121920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17</xdr:row>
          <xdr:rowOff>38100</xdr:rowOff>
        </xdr:from>
        <xdr:to>
          <xdr:col>30</xdr:col>
          <xdr:colOff>0</xdr:colOff>
          <xdr:row>18</xdr:row>
          <xdr:rowOff>38100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17</xdr:row>
          <xdr:rowOff>0</xdr:rowOff>
        </xdr:from>
        <xdr:to>
          <xdr:col>29</xdr:col>
          <xdr:colOff>312420</xdr:colOff>
          <xdr:row>18</xdr:row>
          <xdr:rowOff>83820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121920</xdr:colOff>
          <xdr:row>9</xdr:row>
          <xdr:rowOff>198120</xdr:rowOff>
        </xdr:from>
        <xdr:to>
          <xdr:col>39</xdr:col>
          <xdr:colOff>182880</xdr:colOff>
          <xdr:row>11</xdr:row>
          <xdr:rowOff>38100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60960</xdr:colOff>
          <xdr:row>7</xdr:row>
          <xdr:rowOff>182880</xdr:rowOff>
        </xdr:from>
        <xdr:to>
          <xdr:col>39</xdr:col>
          <xdr:colOff>198120</xdr:colOff>
          <xdr:row>9</xdr:row>
          <xdr:rowOff>38100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297180</xdr:colOff>
          <xdr:row>6</xdr:row>
          <xdr:rowOff>45720</xdr:rowOff>
        </xdr:from>
        <xdr:to>
          <xdr:col>39</xdr:col>
          <xdr:colOff>121920</xdr:colOff>
          <xdr:row>7</xdr:row>
          <xdr:rowOff>182880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4</xdr:row>
          <xdr:rowOff>30480</xdr:rowOff>
        </xdr:from>
        <xdr:to>
          <xdr:col>39</xdr:col>
          <xdr:colOff>601980</xdr:colOff>
          <xdr:row>6</xdr:row>
          <xdr:rowOff>144780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19</xdr:row>
          <xdr:rowOff>121920</xdr:rowOff>
        </xdr:from>
        <xdr:to>
          <xdr:col>39</xdr:col>
          <xdr:colOff>38100</xdr:colOff>
          <xdr:row>20</xdr:row>
          <xdr:rowOff>121920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20</xdr:row>
          <xdr:rowOff>121920</xdr:rowOff>
        </xdr:from>
        <xdr:to>
          <xdr:col>39</xdr:col>
          <xdr:colOff>38100</xdr:colOff>
          <xdr:row>21</xdr:row>
          <xdr:rowOff>121920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21</xdr:row>
          <xdr:rowOff>121920</xdr:rowOff>
        </xdr:from>
        <xdr:to>
          <xdr:col>39</xdr:col>
          <xdr:colOff>38100</xdr:colOff>
          <xdr:row>22</xdr:row>
          <xdr:rowOff>121920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21</xdr:row>
          <xdr:rowOff>121920</xdr:rowOff>
        </xdr:from>
        <xdr:to>
          <xdr:col>39</xdr:col>
          <xdr:colOff>38100</xdr:colOff>
          <xdr:row>22</xdr:row>
          <xdr:rowOff>121920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22</xdr:row>
          <xdr:rowOff>121920</xdr:rowOff>
        </xdr:from>
        <xdr:to>
          <xdr:col>39</xdr:col>
          <xdr:colOff>38100</xdr:colOff>
          <xdr:row>23</xdr:row>
          <xdr:rowOff>121920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297180</xdr:colOff>
          <xdr:row>6</xdr:row>
          <xdr:rowOff>45720</xdr:rowOff>
        </xdr:from>
        <xdr:to>
          <xdr:col>39</xdr:col>
          <xdr:colOff>129540</xdr:colOff>
          <xdr:row>7</xdr:row>
          <xdr:rowOff>182880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xdr:row>
          <xdr:rowOff>30480</xdr:rowOff>
        </xdr:from>
        <xdr:to>
          <xdr:col>39</xdr:col>
          <xdr:colOff>601980</xdr:colOff>
          <xdr:row>6</xdr:row>
          <xdr:rowOff>144780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505344</xdr:colOff>
      <xdr:row>16</xdr:row>
      <xdr:rowOff>127812</xdr:rowOff>
    </xdr:from>
    <xdr:to>
      <xdr:col>17</xdr:col>
      <xdr:colOff>133176</xdr:colOff>
      <xdr:row>16</xdr:row>
      <xdr:rowOff>966704</xdr:rowOff>
    </xdr:to>
    <xdr:sp macro="" textlink="">
      <xdr:nvSpPr>
        <xdr:cNvPr id="2" name="矢印: 右 1">
          <a:extLst>
            <a:ext uri="{FF2B5EF4-FFF2-40B4-BE49-F238E27FC236}">
              <a16:creationId xmlns:a16="http://schemas.microsoft.com/office/drawing/2014/main" id="{4DD3A88D-F099-423E-ACAE-FB5E8E0C6302}"/>
            </a:ext>
          </a:extLst>
        </xdr:cNvPr>
        <xdr:cNvSpPr/>
      </xdr:nvSpPr>
      <xdr:spPr>
        <a:xfrm rot="5400000">
          <a:off x="18581197" y="4422374"/>
          <a:ext cx="838892" cy="71558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540327</xdr:colOff>
      <xdr:row>6</xdr:row>
      <xdr:rowOff>221674</xdr:rowOff>
    </xdr:from>
    <xdr:to>
      <xdr:col>17</xdr:col>
      <xdr:colOff>166254</xdr:colOff>
      <xdr:row>10</xdr:row>
      <xdr:rowOff>1</xdr:rowOff>
    </xdr:to>
    <xdr:sp macro="" textlink="">
      <xdr:nvSpPr>
        <xdr:cNvPr id="3" name="矢印: 右 2">
          <a:extLst>
            <a:ext uri="{FF2B5EF4-FFF2-40B4-BE49-F238E27FC236}">
              <a16:creationId xmlns:a16="http://schemas.microsoft.com/office/drawing/2014/main" id="{822649CE-6E19-4EE5-8CB9-2A2B9457F50C}"/>
            </a:ext>
          </a:extLst>
        </xdr:cNvPr>
        <xdr:cNvSpPr/>
      </xdr:nvSpPr>
      <xdr:spPr>
        <a:xfrm rot="5400000">
          <a:off x="18620682" y="1762819"/>
          <a:ext cx="827982" cy="71368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547255</xdr:colOff>
      <xdr:row>22</xdr:row>
      <xdr:rowOff>305148</xdr:rowOff>
    </xdr:from>
    <xdr:to>
      <xdr:col>17</xdr:col>
      <xdr:colOff>175087</xdr:colOff>
      <xdr:row>23</xdr:row>
      <xdr:rowOff>220115</xdr:rowOff>
    </xdr:to>
    <xdr:sp macro="" textlink="">
      <xdr:nvSpPr>
        <xdr:cNvPr id="4" name="矢印: 右 3">
          <a:extLst>
            <a:ext uri="{FF2B5EF4-FFF2-40B4-BE49-F238E27FC236}">
              <a16:creationId xmlns:a16="http://schemas.microsoft.com/office/drawing/2014/main" id="{16501D72-BBCD-4B9D-9B80-E9B33A37C11D}"/>
            </a:ext>
          </a:extLst>
        </xdr:cNvPr>
        <xdr:cNvSpPr/>
      </xdr:nvSpPr>
      <xdr:spPr>
        <a:xfrm rot="5400000">
          <a:off x="18625965" y="9767023"/>
          <a:ext cx="827462" cy="70606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CE0DA-6B41-49BB-8E0D-18D212418D52}">
  <dimension ref="A1:EU210"/>
  <sheetViews>
    <sheetView tabSelected="1" showWhiteSpace="0" view="pageBreakPreview" zoomScale="85" zoomScaleNormal="85" zoomScaleSheetLayoutView="85" zoomScalePageLayoutView="85" workbookViewId="0">
      <selection sqref="A1:AB1"/>
    </sheetView>
  </sheetViews>
  <sheetFormatPr defaultColWidth="8.8984375" defaultRowHeight="13.2" outlineLevelCol="1"/>
  <cols>
    <col min="1" max="27" width="3.59765625" style="1" customWidth="1"/>
    <col min="28" max="28" width="3.69921875" style="1" customWidth="1"/>
    <col min="29" max="29" width="4.59765625" style="1" customWidth="1"/>
    <col min="30" max="30" width="4.59765625" style="58" customWidth="1"/>
    <col min="31" max="31" width="21.59765625" style="58" hidden="1" customWidth="1" outlineLevel="1"/>
    <col min="32" max="32" width="18" style="58" hidden="1" customWidth="1" outlineLevel="1"/>
    <col min="33" max="33" width="9.19921875" style="58" hidden="1" customWidth="1" outlineLevel="1"/>
    <col min="34" max="34" width="6.796875" style="58" hidden="1" customWidth="1" outlineLevel="1"/>
    <col min="35" max="35" width="9.296875" style="58" hidden="1" customWidth="1" outlineLevel="1"/>
    <col min="36" max="36" width="12.19921875" style="58" hidden="1" customWidth="1" outlineLevel="1"/>
    <col min="37" max="37" width="14.09765625" style="58" hidden="1" customWidth="1" outlineLevel="1"/>
    <col min="38" max="38" width="13.5" style="58" hidden="1" customWidth="1" outlineLevel="1"/>
    <col min="39" max="39" width="11.796875" style="58" hidden="1" customWidth="1" outlineLevel="1"/>
    <col min="40" max="40" width="8.8984375" style="58" collapsed="1"/>
    <col min="41" max="44" width="8.8984375" style="58"/>
    <col min="45" max="45" width="18.09765625" style="58" hidden="1" customWidth="1" outlineLevel="1"/>
    <col min="46" max="46" width="8.8984375" style="58" collapsed="1"/>
    <col min="47" max="52" width="8.8984375" style="58"/>
    <col min="53" max="16384" width="8.8984375" style="1"/>
  </cols>
  <sheetData>
    <row r="1" spans="1:151" s="58" customFormat="1" ht="21" customHeight="1">
      <c r="A1" s="212" t="s">
        <v>25</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D1" s="85"/>
      <c r="AE1" s="206" t="s">
        <v>319</v>
      </c>
      <c r="AF1" s="207" t="s">
        <v>320</v>
      </c>
      <c r="AG1" s="207" t="s">
        <v>321</v>
      </c>
      <c r="AH1" s="206"/>
      <c r="AI1" s="206"/>
      <c r="AJ1" s="206"/>
      <c r="AK1" s="207" t="s">
        <v>322</v>
      </c>
      <c r="AL1" s="207" t="s">
        <v>323</v>
      </c>
      <c r="AM1" s="207" t="s">
        <v>324</v>
      </c>
      <c r="AN1" s="85"/>
      <c r="AO1" s="85"/>
      <c r="AP1" s="85"/>
      <c r="AQ1" s="85"/>
      <c r="AR1" s="85"/>
      <c r="AS1" s="85"/>
      <c r="AT1" s="85"/>
      <c r="AU1" s="85"/>
      <c r="AV1" s="85"/>
      <c r="AW1" s="85"/>
      <c r="AX1" s="85"/>
    </row>
    <row r="2" spans="1:151" s="58" customFormat="1" ht="21" customHeight="1">
      <c r="A2" s="213" t="s">
        <v>62</v>
      </c>
      <c r="B2" s="214"/>
      <c r="C2" s="214"/>
      <c r="D2" s="215"/>
      <c r="E2" s="213" t="s">
        <v>63</v>
      </c>
      <c r="F2" s="214"/>
      <c r="G2" s="214"/>
      <c r="H2" s="214"/>
      <c r="I2" s="69" t="s">
        <v>64</v>
      </c>
      <c r="J2" s="214"/>
      <c r="K2" s="214"/>
      <c r="L2" s="69" t="s">
        <v>65</v>
      </c>
      <c r="M2" s="214"/>
      <c r="N2" s="214"/>
      <c r="O2" s="216" t="s">
        <v>9</v>
      </c>
      <c r="P2" s="216"/>
      <c r="Q2" s="216"/>
      <c r="R2" s="216"/>
      <c r="S2" s="217"/>
      <c r="T2" s="213" t="s">
        <v>34</v>
      </c>
      <c r="U2" s="214"/>
      <c r="V2" s="214"/>
      <c r="W2" s="214"/>
      <c r="X2" s="218"/>
      <c r="Y2" s="214"/>
      <c r="Z2" s="214"/>
      <c r="AA2" s="214"/>
      <c r="AB2" s="215"/>
      <c r="AD2" s="85"/>
      <c r="AE2" s="206"/>
      <c r="AF2" s="206"/>
      <c r="AG2" s="206"/>
      <c r="AH2" s="206"/>
      <c r="AI2" s="206"/>
      <c r="AJ2" s="206"/>
      <c r="AK2" s="206"/>
      <c r="AL2" s="206"/>
      <c r="AM2" s="206"/>
      <c r="AN2" s="85"/>
      <c r="AO2" s="85"/>
      <c r="AP2" s="85"/>
      <c r="AQ2" s="85"/>
      <c r="AR2" s="85"/>
      <c r="AS2" s="85"/>
      <c r="AT2" s="85"/>
      <c r="AU2" s="85"/>
      <c r="AV2" s="85"/>
      <c r="AW2" s="85"/>
      <c r="AX2" s="85"/>
    </row>
    <row r="3" spans="1:151" s="58" customFormat="1" ht="21" customHeight="1">
      <c r="A3" s="239" t="s">
        <v>22</v>
      </c>
      <c r="B3" s="240"/>
      <c r="C3" s="240"/>
      <c r="D3" s="241"/>
      <c r="E3" s="222" t="s">
        <v>61</v>
      </c>
      <c r="F3" s="223"/>
      <c r="G3" s="223"/>
      <c r="H3" s="223"/>
      <c r="I3" s="223"/>
      <c r="J3" s="223"/>
      <c r="K3" s="223"/>
      <c r="L3" s="223"/>
      <c r="M3" s="223"/>
      <c r="N3" s="223"/>
      <c r="O3" s="223"/>
      <c r="P3" s="223"/>
      <c r="Q3" s="223"/>
      <c r="R3" s="223"/>
      <c r="S3" s="224"/>
      <c r="T3" s="245" t="s">
        <v>24</v>
      </c>
      <c r="U3" s="246"/>
      <c r="V3" s="9" t="s">
        <v>117</v>
      </c>
      <c r="W3" s="249" t="s">
        <v>23</v>
      </c>
      <c r="X3" s="225"/>
      <c r="Y3" s="225"/>
      <c r="Z3" s="225"/>
      <c r="AA3" s="225"/>
      <c r="AB3" s="226"/>
      <c r="AD3" s="85"/>
      <c r="AE3" s="206"/>
      <c r="AF3" s="206"/>
      <c r="AG3" s="207" t="s">
        <v>325</v>
      </c>
      <c r="AH3" s="208" t="s">
        <v>326</v>
      </c>
      <c r="AI3" s="206"/>
      <c r="AJ3" s="206"/>
      <c r="AK3" s="206"/>
      <c r="AL3" s="206"/>
      <c r="AM3" s="206"/>
      <c r="AN3" s="85"/>
      <c r="AO3" s="85"/>
      <c r="AP3" s="85"/>
      <c r="AQ3" s="85"/>
      <c r="AR3" s="85"/>
      <c r="AS3" s="85"/>
      <c r="AT3" s="85"/>
      <c r="AU3" s="85"/>
      <c r="AV3" s="85"/>
      <c r="AW3" s="85"/>
      <c r="AX3" s="85"/>
    </row>
    <row r="4" spans="1:151" s="58" customFormat="1" ht="21" customHeight="1">
      <c r="A4" s="242"/>
      <c r="B4" s="243"/>
      <c r="C4" s="243"/>
      <c r="D4" s="244"/>
      <c r="E4" s="233"/>
      <c r="F4" s="234"/>
      <c r="G4" s="234"/>
      <c r="H4" s="234"/>
      <c r="I4" s="234"/>
      <c r="J4" s="234"/>
      <c r="K4" s="234"/>
      <c r="L4" s="234"/>
      <c r="M4" s="234"/>
      <c r="N4" s="234"/>
      <c r="O4" s="234"/>
      <c r="P4" s="234"/>
      <c r="Q4" s="234"/>
      <c r="R4" s="234"/>
      <c r="S4" s="235"/>
      <c r="T4" s="247"/>
      <c r="U4" s="248"/>
      <c r="V4" s="10" t="s">
        <v>117</v>
      </c>
      <c r="W4" s="250" t="s">
        <v>32</v>
      </c>
      <c r="X4" s="251"/>
      <c r="Y4" s="251"/>
      <c r="Z4" s="251"/>
      <c r="AA4" s="251"/>
      <c r="AB4" s="252"/>
      <c r="AD4" s="85"/>
      <c r="AE4" s="206"/>
      <c r="AF4" s="206"/>
      <c r="AG4" s="206"/>
      <c r="AH4" s="209"/>
      <c r="AI4" s="206"/>
      <c r="AJ4" s="206"/>
      <c r="AK4" s="206"/>
      <c r="AL4" s="206"/>
      <c r="AM4" s="206"/>
      <c r="AN4" s="85"/>
      <c r="AO4" s="85"/>
      <c r="AP4" s="85"/>
      <c r="AQ4" s="85"/>
      <c r="AR4" s="85"/>
      <c r="AS4" s="85"/>
      <c r="AT4" s="85"/>
      <c r="AU4" s="85"/>
      <c r="AV4" s="85"/>
      <c r="AW4" s="85"/>
      <c r="AX4" s="85"/>
    </row>
    <row r="5" spans="1:151" s="58" customFormat="1" ht="21" customHeight="1">
      <c r="A5" s="242"/>
      <c r="B5" s="243"/>
      <c r="C5" s="243"/>
      <c r="D5" s="244"/>
      <c r="E5" s="236"/>
      <c r="F5" s="237"/>
      <c r="G5" s="237"/>
      <c r="H5" s="237"/>
      <c r="I5" s="237"/>
      <c r="J5" s="237"/>
      <c r="K5" s="237"/>
      <c r="L5" s="237"/>
      <c r="M5" s="237"/>
      <c r="N5" s="237"/>
      <c r="O5" s="237"/>
      <c r="P5" s="237"/>
      <c r="Q5" s="237"/>
      <c r="R5" s="237"/>
      <c r="S5" s="238"/>
      <c r="T5" s="247"/>
      <c r="U5" s="248"/>
      <c r="V5" s="10" t="s">
        <v>117</v>
      </c>
      <c r="W5" s="253" t="s">
        <v>33</v>
      </c>
      <c r="X5" s="254"/>
      <c r="Y5" s="254"/>
      <c r="Z5" s="254"/>
      <c r="AA5" s="254"/>
      <c r="AB5" s="255"/>
      <c r="AD5" s="85"/>
      <c r="AE5" s="206"/>
      <c r="AF5" s="206"/>
      <c r="AG5" s="206"/>
      <c r="AH5" s="85"/>
      <c r="AI5" s="207" t="s">
        <v>327</v>
      </c>
      <c r="AJ5" s="210" t="s">
        <v>328</v>
      </c>
      <c r="AK5" s="206"/>
      <c r="AL5" s="206"/>
      <c r="AM5" s="206"/>
      <c r="AN5" s="85"/>
      <c r="AO5" s="85"/>
      <c r="AP5" s="85"/>
      <c r="AQ5" s="85"/>
      <c r="AR5" s="85"/>
      <c r="AS5" s="85"/>
      <c r="AT5" s="85"/>
      <c r="AU5" s="85"/>
      <c r="AV5" s="85"/>
      <c r="AW5" s="85"/>
      <c r="AX5" s="85"/>
    </row>
    <row r="6" spans="1:151" s="58" customFormat="1" ht="21" customHeight="1">
      <c r="A6" s="219" t="s">
        <v>66</v>
      </c>
      <c r="B6" s="220"/>
      <c r="C6" s="220"/>
      <c r="D6" s="221"/>
      <c r="E6" s="222" t="s">
        <v>85</v>
      </c>
      <c r="F6" s="223"/>
      <c r="G6" s="223"/>
      <c r="H6" s="223"/>
      <c r="I6" s="223"/>
      <c r="J6" s="223"/>
      <c r="K6" s="223"/>
      <c r="L6" s="223"/>
      <c r="M6" s="223"/>
      <c r="N6" s="223"/>
      <c r="O6" s="223"/>
      <c r="P6" s="223"/>
      <c r="Q6" s="223"/>
      <c r="R6" s="223"/>
      <c r="S6" s="224"/>
      <c r="T6" s="222" t="s">
        <v>67</v>
      </c>
      <c r="U6" s="223"/>
      <c r="V6" s="223"/>
      <c r="W6" s="223"/>
      <c r="X6" s="225" t="s">
        <v>94</v>
      </c>
      <c r="Y6" s="225"/>
      <c r="Z6" s="225"/>
      <c r="AA6" s="225"/>
      <c r="AB6" s="226"/>
      <c r="AD6" s="85"/>
      <c r="AE6" s="206"/>
      <c r="AF6" s="206"/>
      <c r="AG6" s="206"/>
      <c r="AH6" s="101"/>
      <c r="AI6" s="206"/>
      <c r="AJ6" s="211"/>
      <c r="AK6" s="206"/>
      <c r="AL6" s="206"/>
      <c r="AM6" s="206"/>
      <c r="AN6" s="85"/>
      <c r="AO6" s="85"/>
      <c r="AP6" s="85"/>
      <c r="AQ6" s="85"/>
      <c r="AR6" s="85"/>
      <c r="AS6" s="85"/>
      <c r="AT6" s="85"/>
      <c r="AU6" s="85"/>
      <c r="AV6" s="85"/>
      <c r="AW6" s="85"/>
      <c r="AX6" s="85"/>
    </row>
    <row r="7" spans="1:151" s="58" customFormat="1" ht="21" customHeight="1">
      <c r="A7" s="227" t="s">
        <v>90</v>
      </c>
      <c r="B7" s="228"/>
      <c r="C7" s="228"/>
      <c r="D7" s="229"/>
      <c r="E7" s="233"/>
      <c r="F7" s="234"/>
      <c r="G7" s="234"/>
      <c r="H7" s="234"/>
      <c r="I7" s="234"/>
      <c r="J7" s="234"/>
      <c r="K7" s="234"/>
      <c r="L7" s="234"/>
      <c r="M7" s="234"/>
      <c r="N7" s="234"/>
      <c r="O7" s="234"/>
      <c r="P7" s="234"/>
      <c r="Q7" s="234"/>
      <c r="R7" s="234"/>
      <c r="S7" s="235"/>
      <c r="T7" s="233"/>
      <c r="U7" s="234"/>
      <c r="V7" s="234"/>
      <c r="W7" s="234"/>
      <c r="X7" s="234"/>
      <c r="Y7" s="234"/>
      <c r="Z7" s="234"/>
      <c r="AA7" s="234"/>
      <c r="AB7" s="235"/>
      <c r="AD7" s="85"/>
      <c r="AE7" s="102">
        <f>E7</f>
        <v>0</v>
      </c>
      <c r="AF7" s="103" t="str">
        <f>C57</f>
        <v/>
      </c>
      <c r="AG7" s="104" t="str">
        <f>IF(D60="✓","○","")</f>
        <v/>
      </c>
      <c r="AH7" s="102"/>
      <c r="AI7" s="102"/>
      <c r="AJ7" s="102"/>
      <c r="AK7" s="102" t="str">
        <f>Q76</f>
        <v/>
      </c>
      <c r="AL7" s="102">
        <f>H17</f>
        <v>0</v>
      </c>
      <c r="AM7" s="105">
        <f>P17</f>
        <v>0</v>
      </c>
      <c r="AN7" s="85"/>
      <c r="AO7" s="85"/>
      <c r="AP7" s="85"/>
      <c r="AQ7" s="85"/>
      <c r="AR7" s="85"/>
      <c r="AS7" s="85"/>
      <c r="AT7" s="85"/>
      <c r="AU7" s="85"/>
      <c r="AV7" s="85"/>
      <c r="AW7" s="85"/>
      <c r="AX7" s="85"/>
    </row>
    <row r="8" spans="1:151" s="58" customFormat="1" ht="21" customHeight="1">
      <c r="A8" s="230"/>
      <c r="B8" s="231"/>
      <c r="C8" s="231"/>
      <c r="D8" s="232"/>
      <c r="E8" s="236"/>
      <c r="F8" s="237"/>
      <c r="G8" s="237"/>
      <c r="H8" s="237"/>
      <c r="I8" s="237"/>
      <c r="J8" s="237"/>
      <c r="K8" s="237"/>
      <c r="L8" s="237"/>
      <c r="M8" s="237"/>
      <c r="N8" s="237"/>
      <c r="O8" s="237"/>
      <c r="P8" s="237"/>
      <c r="Q8" s="237"/>
      <c r="R8" s="237"/>
      <c r="S8" s="238"/>
      <c r="T8" s="236"/>
      <c r="U8" s="237"/>
      <c r="V8" s="237"/>
      <c r="W8" s="237"/>
      <c r="X8" s="237"/>
      <c r="Y8" s="237"/>
      <c r="Z8" s="237"/>
      <c r="AA8" s="237"/>
      <c r="AB8" s="238"/>
      <c r="AD8" s="85"/>
      <c r="AE8" s="85"/>
      <c r="AF8" s="85"/>
      <c r="AG8" s="85"/>
      <c r="AH8" s="85"/>
      <c r="AI8" s="85"/>
      <c r="AJ8" s="85"/>
      <c r="AK8" s="85"/>
      <c r="AL8" s="85"/>
      <c r="AM8" s="85"/>
      <c r="AN8" s="85"/>
      <c r="AO8" s="85"/>
      <c r="AP8" s="85"/>
      <c r="AQ8" s="85"/>
      <c r="AR8" s="85"/>
      <c r="AS8" s="85"/>
      <c r="AT8" s="85"/>
      <c r="AU8" s="85"/>
      <c r="AV8" s="85"/>
      <c r="AW8" s="85"/>
      <c r="AX8" s="85"/>
    </row>
    <row r="9" spans="1:151" s="61" customFormat="1" ht="21" customHeight="1">
      <c r="A9" s="219" t="s">
        <v>120</v>
      </c>
      <c r="B9" s="220"/>
      <c r="C9" s="220"/>
      <c r="D9" s="221"/>
      <c r="E9" s="213" t="s">
        <v>99</v>
      </c>
      <c r="F9" s="258"/>
      <c r="G9" s="70" t="s">
        <v>117</v>
      </c>
      <c r="H9" s="218" t="s">
        <v>100</v>
      </c>
      <c r="I9" s="258"/>
      <c r="J9" s="11" t="s">
        <v>117</v>
      </c>
      <c r="K9" s="218" t="s">
        <v>101</v>
      </c>
      <c r="L9" s="214"/>
      <c r="M9" s="218" t="s">
        <v>107</v>
      </c>
      <c r="N9" s="258"/>
      <c r="O9" s="69" t="s">
        <v>113</v>
      </c>
      <c r="P9" s="214"/>
      <c r="Q9" s="214"/>
      <c r="R9" s="214"/>
      <c r="S9" s="12" t="s">
        <v>114</v>
      </c>
      <c r="T9" s="256" t="s">
        <v>103</v>
      </c>
      <c r="U9" s="257"/>
      <c r="V9" s="75" t="s">
        <v>113</v>
      </c>
      <c r="W9" s="214"/>
      <c r="X9" s="214"/>
      <c r="Y9" s="214"/>
      <c r="Z9" s="214"/>
      <c r="AA9" s="214"/>
      <c r="AB9" s="71" t="s">
        <v>115</v>
      </c>
      <c r="AD9" s="86"/>
      <c r="AE9" s="86"/>
      <c r="AF9" s="86"/>
      <c r="AG9" s="86"/>
      <c r="AH9" s="86"/>
      <c r="AI9" s="86"/>
      <c r="AJ9" s="86"/>
      <c r="AK9" s="86"/>
      <c r="AL9" s="86"/>
      <c r="AM9" s="86"/>
      <c r="AN9" s="86"/>
      <c r="AO9" s="86"/>
      <c r="AP9" s="86"/>
      <c r="AQ9" s="86"/>
      <c r="AR9" s="86"/>
      <c r="AS9" s="86"/>
      <c r="AT9" s="86"/>
      <c r="AU9" s="86"/>
      <c r="AV9" s="86"/>
      <c r="AW9" s="86"/>
      <c r="AX9" s="86"/>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row>
    <row r="10" spans="1:151" s="58" customFormat="1" ht="21" customHeight="1">
      <c r="A10" s="259"/>
      <c r="B10" s="260"/>
      <c r="C10" s="260"/>
      <c r="D10" s="261"/>
      <c r="E10" s="213" t="s">
        <v>102</v>
      </c>
      <c r="F10" s="258"/>
      <c r="G10" s="75" t="s">
        <v>117</v>
      </c>
      <c r="H10" s="218" t="s">
        <v>100</v>
      </c>
      <c r="I10" s="258"/>
      <c r="J10" s="11" t="s">
        <v>117</v>
      </c>
      <c r="K10" s="218" t="s">
        <v>101</v>
      </c>
      <c r="L10" s="214"/>
      <c r="M10" s="11" t="s">
        <v>117</v>
      </c>
      <c r="N10" s="13" t="s">
        <v>104</v>
      </c>
      <c r="O10" s="11" t="s">
        <v>117</v>
      </c>
      <c r="P10" s="69" t="s">
        <v>105</v>
      </c>
      <c r="Q10" s="11" t="s">
        <v>117</v>
      </c>
      <c r="R10" s="218" t="s">
        <v>106</v>
      </c>
      <c r="S10" s="258"/>
      <c r="T10" s="256" t="s">
        <v>103</v>
      </c>
      <c r="U10" s="257"/>
      <c r="V10" s="75" t="s">
        <v>113</v>
      </c>
      <c r="W10" s="214"/>
      <c r="X10" s="214"/>
      <c r="Y10" s="214"/>
      <c r="Z10" s="214"/>
      <c r="AA10" s="214"/>
      <c r="AB10" s="71" t="s">
        <v>115</v>
      </c>
      <c r="AD10" s="85"/>
      <c r="AE10" s="85"/>
      <c r="AF10" s="85"/>
      <c r="AG10" s="85"/>
      <c r="AH10" s="85"/>
      <c r="AI10" s="85"/>
      <c r="AJ10" s="85"/>
      <c r="AK10" s="85"/>
      <c r="AL10" s="85"/>
      <c r="AM10" s="85"/>
      <c r="AN10" s="85"/>
      <c r="AO10" s="85"/>
      <c r="AP10" s="85"/>
      <c r="AQ10" s="85"/>
      <c r="AR10" s="85"/>
      <c r="AS10" s="85"/>
      <c r="AT10" s="85"/>
      <c r="AU10" s="85"/>
      <c r="AV10" s="85"/>
      <c r="AW10" s="85"/>
      <c r="AX10" s="85"/>
    </row>
    <row r="11" spans="1:151" s="58" customFormat="1" ht="21" customHeight="1">
      <c r="A11" s="259"/>
      <c r="B11" s="260"/>
      <c r="C11" s="260"/>
      <c r="D11" s="261"/>
      <c r="E11" s="262"/>
      <c r="F11" s="263"/>
      <c r="G11" s="263"/>
      <c r="H11" s="263"/>
      <c r="I11" s="263"/>
      <c r="J11" s="263"/>
      <c r="K11" s="263"/>
      <c r="L11" s="263"/>
      <c r="M11" s="263"/>
      <c r="N11" s="263"/>
      <c r="O11" s="263"/>
      <c r="P11" s="263"/>
      <c r="Q11" s="263"/>
      <c r="R11" s="263"/>
      <c r="S11" s="263"/>
      <c r="T11" s="263"/>
      <c r="U11" s="263"/>
      <c r="V11" s="263"/>
      <c r="W11" s="263"/>
      <c r="X11" s="263"/>
      <c r="Y11" s="263"/>
      <c r="Z11" s="263"/>
      <c r="AA11" s="263"/>
      <c r="AB11" s="264"/>
      <c r="AD11" s="85"/>
      <c r="AE11" s="85"/>
      <c r="AF11" s="85"/>
      <c r="AG11" s="85"/>
      <c r="AH11" s="85"/>
      <c r="AI11" s="85"/>
      <c r="AJ11" s="85"/>
      <c r="AK11" s="85"/>
      <c r="AL11" s="85"/>
      <c r="AM11" s="85"/>
      <c r="AN11" s="85"/>
      <c r="AO11" s="85"/>
      <c r="AP11" s="85"/>
      <c r="AQ11" s="85"/>
      <c r="AR11" s="85"/>
      <c r="AS11" s="85"/>
      <c r="AT11" s="85"/>
      <c r="AU11" s="85"/>
      <c r="AV11" s="85"/>
      <c r="AW11" s="85"/>
      <c r="AX11" s="85"/>
    </row>
    <row r="12" spans="1:151" s="58" customFormat="1" ht="21" customHeight="1">
      <c r="A12" s="259"/>
      <c r="B12" s="260"/>
      <c r="C12" s="260"/>
      <c r="D12" s="261"/>
      <c r="E12" s="265"/>
      <c r="F12" s="266"/>
      <c r="G12" s="266"/>
      <c r="H12" s="266"/>
      <c r="I12" s="266"/>
      <c r="J12" s="266"/>
      <c r="K12" s="266"/>
      <c r="L12" s="266"/>
      <c r="M12" s="266"/>
      <c r="N12" s="266"/>
      <c r="O12" s="266"/>
      <c r="P12" s="266"/>
      <c r="Q12" s="266"/>
      <c r="R12" s="266"/>
      <c r="S12" s="266"/>
      <c r="T12" s="266"/>
      <c r="U12" s="266"/>
      <c r="V12" s="266"/>
      <c r="W12" s="266"/>
      <c r="X12" s="266"/>
      <c r="Y12" s="266"/>
      <c r="Z12" s="266"/>
      <c r="AA12" s="266"/>
      <c r="AB12" s="267"/>
      <c r="AD12" s="85"/>
      <c r="AE12" s="85"/>
      <c r="AF12" s="85"/>
      <c r="AG12" s="85"/>
      <c r="AH12" s="85"/>
      <c r="AI12" s="85"/>
      <c r="AJ12" s="85"/>
      <c r="AK12" s="85"/>
      <c r="AL12" s="85"/>
      <c r="AM12" s="85"/>
      <c r="AN12" s="85"/>
      <c r="AO12" s="85"/>
      <c r="AP12" s="85"/>
      <c r="AQ12" s="85"/>
      <c r="AR12" s="85"/>
      <c r="AS12" s="85"/>
      <c r="AT12" s="85"/>
      <c r="AU12" s="85"/>
      <c r="AV12" s="85"/>
      <c r="AW12" s="85"/>
      <c r="AX12" s="85"/>
    </row>
    <row r="13" spans="1:151" s="58" customFormat="1" ht="21" customHeight="1">
      <c r="A13" s="227" t="s">
        <v>89</v>
      </c>
      <c r="B13" s="228"/>
      <c r="C13" s="228"/>
      <c r="D13" s="229"/>
      <c r="E13" s="265"/>
      <c r="F13" s="266"/>
      <c r="G13" s="266"/>
      <c r="H13" s="266"/>
      <c r="I13" s="266"/>
      <c r="J13" s="266"/>
      <c r="K13" s="266"/>
      <c r="L13" s="266"/>
      <c r="M13" s="266"/>
      <c r="N13" s="266"/>
      <c r="O13" s="266"/>
      <c r="P13" s="266"/>
      <c r="Q13" s="266"/>
      <c r="R13" s="266"/>
      <c r="S13" s="266"/>
      <c r="T13" s="266"/>
      <c r="U13" s="266"/>
      <c r="V13" s="266"/>
      <c r="W13" s="266"/>
      <c r="X13" s="266"/>
      <c r="Y13" s="266"/>
      <c r="Z13" s="266"/>
      <c r="AA13" s="266"/>
      <c r="AB13" s="267"/>
      <c r="AD13" s="85"/>
      <c r="AE13" s="85"/>
      <c r="AF13" s="85"/>
      <c r="AG13" s="85"/>
      <c r="AH13" s="85"/>
      <c r="AI13" s="85"/>
      <c r="AJ13" s="85"/>
      <c r="AK13" s="85"/>
      <c r="AL13" s="85"/>
      <c r="AM13" s="85"/>
      <c r="AN13" s="85"/>
      <c r="AO13" s="85"/>
      <c r="AP13" s="85"/>
      <c r="AQ13" s="85"/>
      <c r="AR13" s="85"/>
      <c r="AS13" s="85"/>
      <c r="AT13" s="85"/>
      <c r="AU13" s="85"/>
      <c r="AV13" s="85"/>
      <c r="AW13" s="85"/>
      <c r="AX13" s="85"/>
    </row>
    <row r="14" spans="1:151" s="58" customFormat="1" ht="21" customHeight="1">
      <c r="A14" s="227"/>
      <c r="B14" s="228"/>
      <c r="C14" s="228"/>
      <c r="D14" s="229"/>
      <c r="E14" s="265"/>
      <c r="F14" s="266"/>
      <c r="G14" s="266"/>
      <c r="H14" s="266"/>
      <c r="I14" s="266"/>
      <c r="J14" s="266"/>
      <c r="K14" s="266"/>
      <c r="L14" s="266"/>
      <c r="M14" s="266"/>
      <c r="N14" s="266"/>
      <c r="O14" s="266"/>
      <c r="P14" s="266"/>
      <c r="Q14" s="266"/>
      <c r="R14" s="266"/>
      <c r="S14" s="266"/>
      <c r="T14" s="266"/>
      <c r="U14" s="266"/>
      <c r="V14" s="266"/>
      <c r="W14" s="266"/>
      <c r="X14" s="266"/>
      <c r="Y14" s="266"/>
      <c r="Z14" s="266"/>
      <c r="AA14" s="266"/>
      <c r="AB14" s="267"/>
      <c r="AD14" s="85"/>
      <c r="AE14" s="85"/>
      <c r="AF14" s="85"/>
      <c r="AG14" s="85"/>
      <c r="AH14" s="85"/>
      <c r="AI14" s="85"/>
      <c r="AJ14" s="85"/>
      <c r="AK14" s="85"/>
      <c r="AL14" s="85"/>
      <c r="AM14" s="85"/>
      <c r="AN14" s="85"/>
      <c r="AO14" s="85"/>
      <c r="AP14" s="85"/>
      <c r="AQ14" s="85"/>
      <c r="AR14" s="85"/>
      <c r="AS14" s="85"/>
      <c r="AT14" s="85"/>
      <c r="AU14" s="85"/>
      <c r="AV14" s="85"/>
      <c r="AW14" s="85"/>
      <c r="AX14" s="85"/>
    </row>
    <row r="15" spans="1:151" s="58" customFormat="1" ht="21" customHeight="1">
      <c r="A15" s="227"/>
      <c r="B15" s="228"/>
      <c r="C15" s="228"/>
      <c r="D15" s="229"/>
      <c r="E15" s="265"/>
      <c r="F15" s="266"/>
      <c r="G15" s="266"/>
      <c r="H15" s="266"/>
      <c r="I15" s="266"/>
      <c r="J15" s="266"/>
      <c r="K15" s="266"/>
      <c r="L15" s="266"/>
      <c r="M15" s="266"/>
      <c r="N15" s="266"/>
      <c r="O15" s="266"/>
      <c r="P15" s="266"/>
      <c r="Q15" s="266"/>
      <c r="R15" s="266"/>
      <c r="S15" s="266"/>
      <c r="T15" s="266"/>
      <c r="U15" s="266"/>
      <c r="V15" s="266"/>
      <c r="W15" s="266"/>
      <c r="X15" s="266"/>
      <c r="Y15" s="266"/>
      <c r="Z15" s="266"/>
      <c r="AA15" s="266"/>
      <c r="AB15" s="267"/>
      <c r="AD15" s="85"/>
      <c r="AE15" s="85"/>
      <c r="AF15" s="85"/>
      <c r="AG15" s="85"/>
      <c r="AH15" s="85"/>
      <c r="AI15" s="85"/>
      <c r="AJ15" s="85"/>
      <c r="AK15" s="85"/>
      <c r="AL15" s="85"/>
      <c r="AM15" s="85"/>
      <c r="AN15" s="85"/>
      <c r="AO15" s="85"/>
      <c r="AP15" s="85"/>
      <c r="AQ15" s="85"/>
      <c r="AR15" s="85"/>
      <c r="AS15" s="85"/>
      <c r="AT15" s="85"/>
      <c r="AU15" s="85"/>
      <c r="AV15" s="85"/>
      <c r="AW15" s="85"/>
      <c r="AX15" s="85"/>
    </row>
    <row r="16" spans="1:151" s="58" customFormat="1" ht="21" customHeight="1">
      <c r="A16" s="230"/>
      <c r="B16" s="231"/>
      <c r="C16" s="231"/>
      <c r="D16" s="232"/>
      <c r="E16" s="268"/>
      <c r="F16" s="269"/>
      <c r="G16" s="269"/>
      <c r="H16" s="269"/>
      <c r="I16" s="269"/>
      <c r="J16" s="269"/>
      <c r="K16" s="269"/>
      <c r="L16" s="269"/>
      <c r="M16" s="269"/>
      <c r="N16" s="269"/>
      <c r="O16" s="269"/>
      <c r="P16" s="269"/>
      <c r="Q16" s="269"/>
      <c r="R16" s="269"/>
      <c r="S16" s="269"/>
      <c r="T16" s="269"/>
      <c r="U16" s="269"/>
      <c r="V16" s="269"/>
      <c r="W16" s="269"/>
      <c r="X16" s="269"/>
      <c r="Y16" s="269"/>
      <c r="Z16" s="269"/>
      <c r="AA16" s="269"/>
      <c r="AB16" s="270"/>
      <c r="AD16" s="85"/>
      <c r="AE16" s="85"/>
      <c r="AF16" s="85"/>
      <c r="AG16" s="85"/>
      <c r="AH16" s="85"/>
      <c r="AI16" s="85"/>
      <c r="AJ16" s="85"/>
      <c r="AK16" s="85"/>
      <c r="AL16" s="85"/>
      <c r="AM16" s="85"/>
      <c r="AN16" s="85"/>
      <c r="AO16" s="85"/>
      <c r="AP16" s="85"/>
      <c r="AQ16" s="85"/>
      <c r="AR16" s="85"/>
      <c r="AS16" s="85"/>
      <c r="AT16" s="85"/>
      <c r="AU16" s="85"/>
      <c r="AV16" s="85"/>
      <c r="AW16" s="85"/>
      <c r="AX16" s="85"/>
    </row>
    <row r="17" spans="1:50" s="58" customFormat="1" ht="21" customHeight="1">
      <c r="A17" s="213" t="s">
        <v>119</v>
      </c>
      <c r="B17" s="214"/>
      <c r="C17" s="214"/>
      <c r="D17" s="214"/>
      <c r="E17" s="279" t="s">
        <v>308</v>
      </c>
      <c r="F17" s="280"/>
      <c r="G17" s="280"/>
      <c r="H17" s="281"/>
      <c r="I17" s="280"/>
      <c r="J17" s="280"/>
      <c r="K17" s="74" t="s">
        <v>19</v>
      </c>
      <c r="L17" s="282" t="s">
        <v>309</v>
      </c>
      <c r="M17" s="276"/>
      <c r="N17" s="276"/>
      <c r="O17" s="283"/>
      <c r="P17" s="284"/>
      <c r="Q17" s="284"/>
      <c r="R17" s="284"/>
      <c r="S17" s="72" t="s">
        <v>19</v>
      </c>
      <c r="T17" s="36" t="s">
        <v>108</v>
      </c>
      <c r="U17" s="285" t="s">
        <v>310</v>
      </c>
      <c r="V17" s="285"/>
      <c r="W17" s="285"/>
      <c r="X17" s="285"/>
      <c r="Y17" s="285"/>
      <c r="Z17" s="285"/>
      <c r="AA17" s="285"/>
      <c r="AB17" s="286"/>
      <c r="AD17" s="85"/>
      <c r="AE17" s="85"/>
      <c r="AF17" s="85"/>
      <c r="AG17" s="85"/>
      <c r="AH17" s="85"/>
      <c r="AI17" s="85"/>
      <c r="AJ17" s="85"/>
      <c r="AK17" s="85"/>
      <c r="AL17" s="85"/>
      <c r="AM17" s="85"/>
      <c r="AN17" s="85"/>
      <c r="AO17" s="85"/>
      <c r="AP17" s="85"/>
      <c r="AQ17" s="85"/>
      <c r="AR17" s="85"/>
      <c r="AS17" s="85"/>
      <c r="AT17" s="85"/>
      <c r="AU17" s="85"/>
      <c r="AV17" s="85"/>
      <c r="AW17" s="85"/>
      <c r="AX17" s="85"/>
    </row>
    <row r="18" spans="1:50" s="58" customFormat="1" ht="21" customHeight="1">
      <c r="A18" s="213" t="s">
        <v>15</v>
      </c>
      <c r="B18" s="214"/>
      <c r="C18" s="214"/>
      <c r="D18" s="215"/>
      <c r="E18" s="37" t="s">
        <v>117</v>
      </c>
      <c r="F18" s="271" t="s">
        <v>84</v>
      </c>
      <c r="G18" s="272"/>
      <c r="H18" s="272"/>
      <c r="I18" s="273"/>
      <c r="J18" s="37" t="s">
        <v>117</v>
      </c>
      <c r="K18" s="274" t="s">
        <v>14</v>
      </c>
      <c r="L18" s="275"/>
      <c r="M18" s="275" t="s">
        <v>116</v>
      </c>
      <c r="N18" s="275"/>
      <c r="O18" s="276"/>
      <c r="P18" s="276"/>
      <c r="Q18" s="276"/>
      <c r="R18" s="73" t="s">
        <v>127</v>
      </c>
      <c r="S18" s="38" t="s">
        <v>70</v>
      </c>
      <c r="T18" s="36" t="s">
        <v>108</v>
      </c>
      <c r="U18" s="277" t="s">
        <v>311</v>
      </c>
      <c r="V18" s="277"/>
      <c r="W18" s="277"/>
      <c r="X18" s="277"/>
      <c r="Y18" s="277"/>
      <c r="Z18" s="277"/>
      <c r="AA18" s="277"/>
      <c r="AB18" s="278"/>
      <c r="AD18" s="85"/>
      <c r="AE18" s="85"/>
      <c r="AF18" s="85"/>
      <c r="AG18" s="85"/>
      <c r="AH18" s="85"/>
      <c r="AI18" s="85"/>
      <c r="AJ18" s="85"/>
      <c r="AK18" s="85"/>
      <c r="AL18" s="85"/>
      <c r="AM18" s="85"/>
      <c r="AN18" s="85"/>
      <c r="AO18" s="85"/>
      <c r="AP18" s="85"/>
      <c r="AQ18" s="85"/>
      <c r="AR18" s="85"/>
      <c r="AS18" s="85"/>
      <c r="AT18" s="85"/>
      <c r="AU18" s="85"/>
      <c r="AV18" s="85"/>
      <c r="AW18" s="85"/>
      <c r="AX18" s="85"/>
    </row>
    <row r="19" spans="1:50" s="58" customFormat="1" ht="21" customHeight="1">
      <c r="A19" s="213" t="s">
        <v>20</v>
      </c>
      <c r="B19" s="214"/>
      <c r="C19" s="214"/>
      <c r="D19" s="215"/>
      <c r="E19" s="37" t="s">
        <v>117</v>
      </c>
      <c r="F19" s="271" t="s">
        <v>18</v>
      </c>
      <c r="G19" s="272"/>
      <c r="H19" s="272"/>
      <c r="I19" s="273"/>
      <c r="J19" s="37" t="s">
        <v>117</v>
      </c>
      <c r="K19" s="274" t="s">
        <v>17</v>
      </c>
      <c r="L19" s="275"/>
      <c r="M19" s="39" t="s">
        <v>69</v>
      </c>
      <c r="N19" s="276"/>
      <c r="O19" s="276"/>
      <c r="P19" s="72" t="s">
        <v>16</v>
      </c>
      <c r="Q19" s="276"/>
      <c r="R19" s="276"/>
      <c r="S19" s="38" t="s">
        <v>70</v>
      </c>
      <c r="T19" s="40"/>
      <c r="U19" s="292" t="s">
        <v>312</v>
      </c>
      <c r="V19" s="292"/>
      <c r="W19" s="292"/>
      <c r="X19" s="292"/>
      <c r="Y19" s="292"/>
      <c r="Z19" s="292"/>
      <c r="AA19" s="292"/>
      <c r="AB19" s="293"/>
      <c r="AD19" s="85"/>
      <c r="AE19" s="85"/>
      <c r="AF19" s="85"/>
      <c r="AG19" s="85"/>
      <c r="AH19" s="85"/>
      <c r="AI19" s="85"/>
      <c r="AJ19" s="85"/>
      <c r="AK19" s="85"/>
      <c r="AL19" s="85"/>
      <c r="AM19" s="85"/>
      <c r="AN19" s="85"/>
      <c r="AO19" s="85"/>
      <c r="AP19" s="85"/>
      <c r="AQ19" s="85"/>
      <c r="AR19" s="85"/>
      <c r="AS19" s="85"/>
      <c r="AT19" s="85"/>
      <c r="AU19" s="85"/>
      <c r="AV19" s="85"/>
      <c r="AW19" s="85"/>
      <c r="AX19" s="85"/>
    </row>
    <row r="20" spans="1:50" s="58" customFormat="1" ht="21" customHeight="1">
      <c r="A20" s="287" t="s">
        <v>96</v>
      </c>
      <c r="B20" s="288"/>
      <c r="C20" s="288"/>
      <c r="D20" s="289"/>
      <c r="E20" s="290"/>
      <c r="F20" s="276"/>
      <c r="G20" s="276"/>
      <c r="H20" s="276"/>
      <c r="I20" s="276"/>
      <c r="J20" s="41" t="s">
        <v>112</v>
      </c>
      <c r="K20" s="272" t="s">
        <v>97</v>
      </c>
      <c r="L20" s="272"/>
      <c r="M20" s="273"/>
      <c r="N20" s="282"/>
      <c r="O20" s="276"/>
      <c r="P20" s="276"/>
      <c r="Q20" s="276"/>
      <c r="R20" s="275" t="s">
        <v>98</v>
      </c>
      <c r="S20" s="291"/>
      <c r="T20" s="42" t="s">
        <v>108</v>
      </c>
      <c r="U20" s="275" t="s">
        <v>109</v>
      </c>
      <c r="V20" s="275"/>
      <c r="W20" s="275"/>
      <c r="X20" s="275"/>
      <c r="Y20" s="275"/>
      <c r="Z20" s="275"/>
      <c r="AA20" s="275"/>
      <c r="AB20" s="291"/>
      <c r="AD20" s="85"/>
      <c r="AE20" s="85"/>
      <c r="AF20" s="85"/>
      <c r="AG20" s="85"/>
      <c r="AH20" s="85"/>
      <c r="AI20" s="85"/>
      <c r="AJ20" s="85"/>
      <c r="AK20" s="85"/>
      <c r="AL20" s="85"/>
      <c r="AM20" s="85"/>
      <c r="AN20" s="85"/>
      <c r="AO20" s="85"/>
      <c r="AP20" s="85"/>
      <c r="AQ20" s="85"/>
      <c r="AR20" s="85"/>
      <c r="AS20" s="85"/>
      <c r="AT20" s="85"/>
      <c r="AU20" s="85"/>
      <c r="AV20" s="85"/>
      <c r="AW20" s="85"/>
      <c r="AX20" s="85"/>
    </row>
    <row r="21" spans="1:50" s="58" customFormat="1" ht="21" customHeight="1">
      <c r="A21" s="294" t="s">
        <v>13</v>
      </c>
      <c r="B21" s="294"/>
      <c r="C21" s="294"/>
      <c r="D21" s="294"/>
      <c r="E21" s="11" t="s">
        <v>117</v>
      </c>
      <c r="F21" s="256" t="s">
        <v>12</v>
      </c>
      <c r="G21" s="295"/>
      <c r="H21" s="295"/>
      <c r="I21" s="257"/>
      <c r="J21" s="11" t="s">
        <v>117</v>
      </c>
      <c r="K21" s="296" t="s">
        <v>11</v>
      </c>
      <c r="L21" s="216"/>
      <c r="M21" s="14"/>
      <c r="N21" s="11" t="s">
        <v>117</v>
      </c>
      <c r="O21" s="296" t="s">
        <v>10</v>
      </c>
      <c r="P21" s="216"/>
      <c r="Q21" s="214"/>
      <c r="R21" s="214"/>
      <c r="S21" s="77"/>
      <c r="T21" s="239" t="s">
        <v>81</v>
      </c>
      <c r="U21" s="246"/>
      <c r="V21" s="297"/>
      <c r="W21" s="9" t="s">
        <v>117</v>
      </c>
      <c r="X21" s="63" t="s">
        <v>86</v>
      </c>
      <c r="Y21" s="64"/>
      <c r="Z21" s="9" t="s">
        <v>117</v>
      </c>
      <c r="AA21" s="63" t="s">
        <v>87</v>
      </c>
      <c r="AB21" s="76"/>
      <c r="AD21" s="85"/>
      <c r="AE21" s="85"/>
      <c r="AF21" s="85"/>
      <c r="AG21" s="85"/>
      <c r="AH21" s="85"/>
      <c r="AI21" s="85"/>
      <c r="AJ21" s="85"/>
      <c r="AK21" s="85"/>
      <c r="AL21" s="85"/>
      <c r="AM21" s="85"/>
      <c r="AN21" s="85"/>
      <c r="AO21" s="85"/>
      <c r="AP21" s="85"/>
      <c r="AQ21" s="85"/>
      <c r="AR21" s="85"/>
      <c r="AS21" s="85"/>
      <c r="AT21" s="85"/>
      <c r="AU21" s="85"/>
      <c r="AV21" s="85"/>
      <c r="AW21" s="85"/>
      <c r="AX21" s="85"/>
    </row>
    <row r="22" spans="1:50" s="58" customFormat="1" ht="21" customHeight="1">
      <c r="A22" s="294" t="s">
        <v>75</v>
      </c>
      <c r="B22" s="294"/>
      <c r="C22" s="294"/>
      <c r="D22" s="294"/>
      <c r="E22" s="11" t="s">
        <v>117</v>
      </c>
      <c r="F22" s="256" t="s">
        <v>82</v>
      </c>
      <c r="G22" s="295"/>
      <c r="H22" s="295"/>
      <c r="I22" s="257"/>
      <c r="J22" s="15" t="s">
        <v>117</v>
      </c>
      <c r="K22" s="256" t="s">
        <v>83</v>
      </c>
      <c r="L22" s="295"/>
      <c r="M22" s="257"/>
      <c r="N22" s="13" t="s">
        <v>117</v>
      </c>
      <c r="O22" s="296" t="s">
        <v>121</v>
      </c>
      <c r="P22" s="216"/>
      <c r="Q22" s="214"/>
      <c r="R22" s="214"/>
      <c r="S22" s="77" t="s">
        <v>115</v>
      </c>
      <c r="T22" s="236"/>
      <c r="U22" s="237"/>
      <c r="V22" s="298"/>
      <c r="W22" s="16" t="s">
        <v>117</v>
      </c>
      <c r="X22" s="68" t="s">
        <v>88</v>
      </c>
      <c r="Y22" s="17"/>
      <c r="Z22" s="16" t="s">
        <v>117</v>
      </c>
      <c r="AA22" s="18" t="s">
        <v>113</v>
      </c>
      <c r="AB22" s="19" t="s">
        <v>115</v>
      </c>
      <c r="AD22" s="85"/>
      <c r="AE22" s="85"/>
      <c r="AF22" s="85"/>
      <c r="AG22" s="85"/>
      <c r="AH22" s="85"/>
      <c r="AI22" s="85"/>
      <c r="AJ22" s="85"/>
      <c r="AK22" s="85"/>
      <c r="AL22" s="85"/>
      <c r="AM22" s="85"/>
      <c r="AN22" s="85"/>
      <c r="AO22" s="85"/>
      <c r="AP22" s="85"/>
      <c r="AQ22" s="85"/>
      <c r="AR22" s="85"/>
      <c r="AS22" s="85"/>
      <c r="AT22" s="85"/>
      <c r="AU22" s="85"/>
      <c r="AV22" s="85"/>
      <c r="AW22" s="85"/>
      <c r="AX22" s="85"/>
    </row>
    <row r="23" spans="1:50" s="58" customFormat="1" ht="21" customHeight="1">
      <c r="A23" s="294" t="s">
        <v>128</v>
      </c>
      <c r="B23" s="294"/>
      <c r="C23" s="294"/>
      <c r="D23" s="294"/>
      <c r="E23" s="309" t="s">
        <v>129</v>
      </c>
      <c r="F23" s="310"/>
      <c r="G23" s="310"/>
      <c r="H23" s="310"/>
      <c r="I23" s="310"/>
      <c r="J23" s="310"/>
      <c r="K23" s="310"/>
      <c r="L23" s="310"/>
      <c r="M23" s="310"/>
      <c r="N23" s="310"/>
      <c r="O23" s="310"/>
      <c r="P23" s="310"/>
      <c r="Q23" s="310"/>
      <c r="R23" s="310"/>
      <c r="S23" s="310"/>
      <c r="T23" s="310"/>
      <c r="U23" s="310"/>
      <c r="V23" s="310"/>
      <c r="W23" s="310"/>
      <c r="X23" s="310"/>
      <c r="Y23" s="310"/>
      <c r="Z23" s="310"/>
      <c r="AA23" s="310"/>
      <c r="AB23" s="311"/>
      <c r="AD23" s="85"/>
      <c r="AE23" s="85"/>
      <c r="AF23" s="85"/>
      <c r="AG23" s="85"/>
      <c r="AH23" s="85"/>
      <c r="AI23" s="85"/>
      <c r="AJ23" s="85"/>
      <c r="AK23" s="85"/>
      <c r="AL23" s="85"/>
      <c r="AM23" s="85"/>
      <c r="AN23" s="85"/>
      <c r="AO23" s="85"/>
      <c r="AP23" s="85"/>
      <c r="AQ23" s="85"/>
      <c r="AR23" s="85"/>
      <c r="AS23" s="85"/>
      <c r="AT23" s="85"/>
      <c r="AU23" s="85"/>
      <c r="AV23" s="85"/>
      <c r="AW23" s="85"/>
      <c r="AX23" s="85"/>
    </row>
    <row r="24" spans="1:50" s="58" customFormat="1" ht="21" customHeight="1">
      <c r="A24" s="294" t="s">
        <v>74</v>
      </c>
      <c r="B24" s="294"/>
      <c r="C24" s="294"/>
      <c r="D24" s="294"/>
      <c r="E24" s="20" t="s">
        <v>117</v>
      </c>
      <c r="F24" s="296" t="s">
        <v>72</v>
      </c>
      <c r="G24" s="216"/>
      <c r="H24" s="214"/>
      <c r="I24" s="214"/>
      <c r="J24" s="21" t="s">
        <v>9</v>
      </c>
      <c r="K24" s="11" t="s">
        <v>117</v>
      </c>
      <c r="L24" s="296" t="s">
        <v>71</v>
      </c>
      <c r="M24" s="216"/>
      <c r="N24" s="214"/>
      <c r="O24" s="214"/>
      <c r="P24" s="21" t="s">
        <v>9</v>
      </c>
      <c r="Q24" s="11" t="s">
        <v>117</v>
      </c>
      <c r="R24" s="296" t="s">
        <v>73</v>
      </c>
      <c r="S24" s="216"/>
      <c r="T24" s="214"/>
      <c r="U24" s="214"/>
      <c r="V24" s="21" t="s">
        <v>9</v>
      </c>
      <c r="W24" s="11" t="s">
        <v>117</v>
      </c>
      <c r="X24" s="296" t="s">
        <v>80</v>
      </c>
      <c r="Y24" s="216"/>
      <c r="Z24" s="214"/>
      <c r="AA24" s="214"/>
      <c r="AB24" s="67" t="s">
        <v>9</v>
      </c>
      <c r="AD24" s="85"/>
      <c r="AE24" s="85"/>
      <c r="AF24" s="85"/>
      <c r="AG24" s="85"/>
      <c r="AH24" s="85"/>
      <c r="AI24" s="85"/>
      <c r="AJ24" s="85"/>
      <c r="AK24" s="85"/>
      <c r="AL24" s="85"/>
      <c r="AM24" s="85"/>
      <c r="AN24" s="85"/>
      <c r="AO24" s="85"/>
      <c r="AP24" s="85"/>
      <c r="AQ24" s="85"/>
      <c r="AR24" s="85"/>
      <c r="AS24" s="85"/>
      <c r="AT24" s="85"/>
      <c r="AU24" s="85"/>
      <c r="AV24" s="85"/>
      <c r="AW24" s="85"/>
      <c r="AX24" s="85"/>
    </row>
    <row r="25" spans="1:50" s="58" customFormat="1" ht="21" customHeight="1">
      <c r="A25" s="213" t="s">
        <v>21</v>
      </c>
      <c r="B25" s="214"/>
      <c r="C25" s="214"/>
      <c r="D25" s="215"/>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D25" s="85"/>
      <c r="AE25" s="85"/>
      <c r="AF25" s="85"/>
      <c r="AG25" s="85"/>
      <c r="AH25" s="85"/>
      <c r="AI25" s="85"/>
      <c r="AJ25" s="85"/>
      <c r="AK25" s="85"/>
      <c r="AL25" s="85"/>
      <c r="AM25" s="85"/>
      <c r="AN25" s="85"/>
      <c r="AO25" s="85"/>
      <c r="AP25" s="85"/>
      <c r="AQ25" s="85"/>
      <c r="AR25" s="85"/>
      <c r="AS25" s="85"/>
      <c r="AT25" s="85"/>
      <c r="AU25" s="85"/>
      <c r="AV25" s="85"/>
      <c r="AW25" s="85"/>
      <c r="AX25" s="85"/>
    </row>
    <row r="26" spans="1:50" s="58" customFormat="1" ht="21" customHeight="1">
      <c r="A26" s="239" t="s">
        <v>68</v>
      </c>
      <c r="B26" s="240"/>
      <c r="C26" s="240"/>
      <c r="D26" s="241"/>
      <c r="E26" s="65" t="s">
        <v>117</v>
      </c>
      <c r="F26" s="22" t="s">
        <v>35</v>
      </c>
      <c r="G26" s="9" t="s">
        <v>117</v>
      </c>
      <c r="H26" s="22" t="s">
        <v>36</v>
      </c>
      <c r="I26" s="9" t="s">
        <v>117</v>
      </c>
      <c r="J26" s="22" t="s">
        <v>38</v>
      </c>
      <c r="K26" s="9" t="s">
        <v>117</v>
      </c>
      <c r="L26" s="22" t="s">
        <v>39</v>
      </c>
      <c r="M26" s="9" t="s">
        <v>117</v>
      </c>
      <c r="N26" s="22" t="s">
        <v>40</v>
      </c>
      <c r="O26" s="9" t="s">
        <v>117</v>
      </c>
      <c r="P26" s="23" t="s">
        <v>41</v>
      </c>
      <c r="Q26" s="9" t="s">
        <v>117</v>
      </c>
      <c r="R26" s="302" t="s">
        <v>37</v>
      </c>
      <c r="S26" s="303"/>
      <c r="T26" s="9" t="s">
        <v>117</v>
      </c>
      <c r="U26" s="304" t="s">
        <v>42</v>
      </c>
      <c r="V26" s="305"/>
      <c r="W26" s="24" t="s">
        <v>117</v>
      </c>
      <c r="X26" s="304" t="s">
        <v>44</v>
      </c>
      <c r="Y26" s="305"/>
      <c r="Z26" s="9" t="s">
        <v>117</v>
      </c>
      <c r="AA26" s="304" t="s">
        <v>59</v>
      </c>
      <c r="AB26" s="306"/>
      <c r="AD26" s="85"/>
      <c r="AE26" s="85"/>
      <c r="AF26" s="85"/>
      <c r="AG26" s="85"/>
      <c r="AH26" s="85"/>
      <c r="AI26" s="85"/>
      <c r="AJ26" s="85"/>
      <c r="AK26" s="85"/>
      <c r="AL26" s="85"/>
      <c r="AM26" s="85"/>
      <c r="AN26" s="85"/>
      <c r="AO26" s="85"/>
      <c r="AP26" s="85"/>
      <c r="AQ26" s="85"/>
      <c r="AR26" s="85"/>
      <c r="AS26" s="85"/>
      <c r="AT26" s="85"/>
      <c r="AU26" s="85"/>
      <c r="AV26" s="85"/>
      <c r="AW26" s="85"/>
      <c r="AX26" s="85"/>
    </row>
    <row r="27" spans="1:50" s="58" customFormat="1" ht="21" customHeight="1">
      <c r="A27" s="242"/>
      <c r="B27" s="243"/>
      <c r="C27" s="243"/>
      <c r="D27" s="244"/>
      <c r="E27" s="62" t="s">
        <v>117</v>
      </c>
      <c r="F27" s="25" t="s">
        <v>45</v>
      </c>
      <c r="G27" s="24" t="s">
        <v>117</v>
      </c>
      <c r="H27" s="25" t="s">
        <v>46</v>
      </c>
      <c r="I27" s="24" t="s">
        <v>117</v>
      </c>
      <c r="J27" s="25" t="s">
        <v>47</v>
      </c>
      <c r="K27" s="24" t="s">
        <v>117</v>
      </c>
      <c r="L27" s="25" t="s">
        <v>48</v>
      </c>
      <c r="M27" s="24" t="s">
        <v>117</v>
      </c>
      <c r="N27" s="25" t="s">
        <v>49</v>
      </c>
      <c r="O27" s="24" t="s">
        <v>117</v>
      </c>
      <c r="P27" s="25" t="s">
        <v>50</v>
      </c>
      <c r="Q27" s="24" t="s">
        <v>117</v>
      </c>
      <c r="R27" s="307" t="s">
        <v>60</v>
      </c>
      <c r="S27" s="308"/>
      <c r="T27" s="24" t="s">
        <v>117</v>
      </c>
      <c r="U27" s="307" t="s">
        <v>52</v>
      </c>
      <c r="V27" s="308"/>
      <c r="W27" s="24" t="s">
        <v>117</v>
      </c>
      <c r="X27" s="307" t="s">
        <v>56</v>
      </c>
      <c r="Y27" s="308"/>
      <c r="Z27" s="24" t="s">
        <v>117</v>
      </c>
      <c r="AA27" s="307" t="s">
        <v>43</v>
      </c>
      <c r="AB27" s="312"/>
      <c r="AD27" s="85"/>
      <c r="AE27" s="85"/>
      <c r="AF27" s="85"/>
      <c r="AG27" s="85"/>
      <c r="AH27" s="85"/>
      <c r="AI27" s="85"/>
      <c r="AJ27" s="85"/>
      <c r="AK27" s="85"/>
      <c r="AL27" s="85"/>
      <c r="AM27" s="85"/>
      <c r="AN27" s="85"/>
      <c r="AO27" s="85"/>
      <c r="AP27" s="85"/>
      <c r="AQ27" s="85"/>
      <c r="AR27" s="85"/>
      <c r="AS27" s="85"/>
      <c r="AT27" s="85"/>
      <c r="AU27" s="85"/>
      <c r="AV27" s="85"/>
      <c r="AW27" s="85"/>
      <c r="AX27" s="85"/>
    </row>
    <row r="28" spans="1:50" s="58" customFormat="1" ht="21" customHeight="1">
      <c r="A28" s="299"/>
      <c r="B28" s="300"/>
      <c r="C28" s="300"/>
      <c r="D28" s="301"/>
      <c r="E28" s="26" t="s">
        <v>117</v>
      </c>
      <c r="F28" s="27" t="s">
        <v>51</v>
      </c>
      <c r="G28" s="28" t="s">
        <v>117</v>
      </c>
      <c r="H28" s="27" t="s">
        <v>53</v>
      </c>
      <c r="I28" s="28" t="s">
        <v>117</v>
      </c>
      <c r="J28" s="27" t="s">
        <v>54</v>
      </c>
      <c r="K28" s="28" t="s">
        <v>117</v>
      </c>
      <c r="L28" s="27" t="s">
        <v>55</v>
      </c>
      <c r="M28" s="28" t="s">
        <v>117</v>
      </c>
      <c r="N28" s="313" t="s">
        <v>95</v>
      </c>
      <c r="O28" s="314"/>
      <c r="P28" s="315"/>
      <c r="Q28" s="28" t="s">
        <v>117</v>
      </c>
      <c r="R28" s="313" t="s">
        <v>122</v>
      </c>
      <c r="S28" s="314"/>
      <c r="T28" s="315"/>
      <c r="U28" s="24" t="s">
        <v>117</v>
      </c>
      <c r="V28" s="313" t="s">
        <v>58</v>
      </c>
      <c r="W28" s="314"/>
      <c r="X28" s="314"/>
      <c r="Y28" s="29"/>
      <c r="Z28" s="28" t="s">
        <v>117</v>
      </c>
      <c r="AA28" s="313" t="s">
        <v>57</v>
      </c>
      <c r="AB28" s="316"/>
      <c r="AC28" s="59"/>
      <c r="AD28" s="85"/>
      <c r="AE28" s="85"/>
      <c r="AF28" s="85"/>
      <c r="AG28" s="85"/>
      <c r="AH28" s="85"/>
      <c r="AI28" s="85"/>
      <c r="AJ28" s="85"/>
      <c r="AK28" s="85"/>
      <c r="AL28" s="85"/>
      <c r="AM28" s="85"/>
      <c r="AN28" s="85"/>
      <c r="AO28" s="85"/>
      <c r="AP28" s="85"/>
      <c r="AQ28" s="85"/>
      <c r="AR28" s="85"/>
      <c r="AS28" s="85"/>
      <c r="AT28" s="85"/>
      <c r="AU28" s="85"/>
      <c r="AV28" s="85"/>
      <c r="AW28" s="85"/>
      <c r="AX28" s="85"/>
    </row>
    <row r="29" spans="1:50" s="58" customFormat="1" ht="21" customHeight="1">
      <c r="A29" s="242" t="s">
        <v>123</v>
      </c>
      <c r="B29" s="243"/>
      <c r="C29" s="243"/>
      <c r="D29" s="244"/>
      <c r="E29" s="245"/>
      <c r="F29" s="246"/>
      <c r="G29" s="246"/>
      <c r="H29" s="246"/>
      <c r="I29" s="246"/>
      <c r="J29" s="246"/>
      <c r="K29" s="246"/>
      <c r="L29" s="246"/>
      <c r="M29" s="246"/>
      <c r="N29" s="246"/>
      <c r="O29" s="246"/>
      <c r="P29" s="246"/>
      <c r="Q29" s="246"/>
      <c r="R29" s="246"/>
      <c r="S29" s="246"/>
      <c r="T29" s="246"/>
      <c r="U29" s="246"/>
      <c r="V29" s="246"/>
      <c r="W29" s="246"/>
      <c r="X29" s="246"/>
      <c r="Y29" s="246"/>
      <c r="Z29" s="246"/>
      <c r="AA29" s="246"/>
      <c r="AB29" s="323"/>
      <c r="AD29" s="85"/>
      <c r="AE29" s="85"/>
      <c r="AF29" s="85"/>
      <c r="AG29" s="85"/>
      <c r="AH29" s="85"/>
      <c r="AI29" s="85"/>
      <c r="AJ29" s="85"/>
      <c r="AK29" s="85"/>
      <c r="AL29" s="85"/>
      <c r="AM29" s="85"/>
      <c r="AN29" s="85"/>
      <c r="AO29" s="85"/>
      <c r="AP29" s="85"/>
      <c r="AQ29" s="85"/>
      <c r="AR29" s="85"/>
      <c r="AS29" s="85"/>
      <c r="AT29" s="85"/>
      <c r="AU29" s="85"/>
      <c r="AV29" s="85"/>
      <c r="AW29" s="85"/>
      <c r="AX29" s="85"/>
    </row>
    <row r="30" spans="1:50" s="58" customFormat="1" ht="21" customHeight="1">
      <c r="A30" s="299"/>
      <c r="B30" s="300"/>
      <c r="C30" s="300"/>
      <c r="D30" s="301"/>
      <c r="E30" s="236"/>
      <c r="F30" s="237"/>
      <c r="G30" s="237"/>
      <c r="H30" s="237"/>
      <c r="I30" s="237"/>
      <c r="J30" s="237"/>
      <c r="K30" s="237"/>
      <c r="L30" s="237"/>
      <c r="M30" s="237"/>
      <c r="N30" s="237"/>
      <c r="O30" s="237"/>
      <c r="P30" s="237"/>
      <c r="Q30" s="237"/>
      <c r="R30" s="237"/>
      <c r="S30" s="237"/>
      <c r="T30" s="237"/>
      <c r="U30" s="237"/>
      <c r="V30" s="237"/>
      <c r="W30" s="237"/>
      <c r="X30" s="237"/>
      <c r="Y30" s="237"/>
      <c r="Z30" s="237"/>
      <c r="AA30" s="237"/>
      <c r="AB30" s="238"/>
      <c r="AD30" s="85"/>
      <c r="AE30" s="85"/>
      <c r="AF30" s="85"/>
      <c r="AG30" s="85"/>
      <c r="AH30" s="85"/>
      <c r="AI30" s="85"/>
      <c r="AJ30" s="85"/>
      <c r="AK30" s="85"/>
      <c r="AL30" s="85"/>
      <c r="AM30" s="85"/>
      <c r="AN30" s="85"/>
      <c r="AO30" s="85"/>
      <c r="AP30" s="85"/>
      <c r="AQ30" s="85"/>
      <c r="AR30" s="85"/>
      <c r="AS30" s="85"/>
      <c r="AT30" s="85"/>
      <c r="AU30" s="85"/>
      <c r="AV30" s="85"/>
      <c r="AW30" s="85"/>
      <c r="AX30" s="85"/>
    </row>
    <row r="31" spans="1:50" s="58" customFormat="1" ht="21" customHeight="1">
      <c r="A31" s="245" t="s">
        <v>8</v>
      </c>
      <c r="B31" s="246"/>
      <c r="C31" s="246"/>
      <c r="D31" s="323"/>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9"/>
      <c r="AD31" s="85"/>
      <c r="AE31" s="85"/>
      <c r="AF31" s="85"/>
      <c r="AG31" s="85"/>
      <c r="AH31" s="85"/>
      <c r="AI31" s="85"/>
      <c r="AJ31" s="85"/>
      <c r="AK31" s="85"/>
      <c r="AL31" s="85"/>
      <c r="AM31" s="85"/>
      <c r="AN31" s="85"/>
      <c r="AO31" s="85"/>
      <c r="AP31" s="85"/>
      <c r="AQ31" s="85"/>
      <c r="AR31" s="85"/>
      <c r="AS31" s="85"/>
      <c r="AT31" s="85"/>
      <c r="AU31" s="85"/>
      <c r="AV31" s="85"/>
      <c r="AW31" s="85"/>
      <c r="AX31" s="85"/>
    </row>
    <row r="32" spans="1:50" s="58" customFormat="1" ht="21" customHeight="1">
      <c r="A32" s="236"/>
      <c r="B32" s="237"/>
      <c r="C32" s="237"/>
      <c r="D32" s="238"/>
      <c r="E32" s="330"/>
      <c r="F32" s="330"/>
      <c r="G32" s="331"/>
      <c r="H32" s="331"/>
      <c r="I32" s="331"/>
      <c r="J32" s="331"/>
      <c r="K32" s="331"/>
      <c r="L32" s="331"/>
      <c r="M32" s="331"/>
      <c r="N32" s="331"/>
      <c r="O32" s="331"/>
      <c r="P32" s="331"/>
      <c r="Q32" s="331"/>
      <c r="R32" s="331"/>
      <c r="S32" s="331"/>
      <c r="T32" s="331"/>
      <c r="U32" s="331"/>
      <c r="V32" s="331"/>
      <c r="W32" s="331"/>
      <c r="X32" s="331"/>
      <c r="Y32" s="331"/>
      <c r="Z32" s="331"/>
      <c r="AA32" s="331"/>
      <c r="AB32" s="332"/>
      <c r="AD32" s="85"/>
      <c r="AE32" s="85"/>
      <c r="AF32" s="85"/>
      <c r="AG32" s="85"/>
      <c r="AH32" s="85"/>
      <c r="AI32" s="85"/>
      <c r="AJ32" s="85"/>
      <c r="AK32" s="85"/>
      <c r="AL32" s="85"/>
      <c r="AM32" s="85"/>
      <c r="AN32" s="85"/>
      <c r="AO32" s="85"/>
      <c r="AP32" s="85"/>
      <c r="AQ32" s="85"/>
      <c r="AR32" s="85"/>
      <c r="AS32" s="85"/>
      <c r="AT32" s="85"/>
      <c r="AU32" s="85"/>
      <c r="AV32" s="85"/>
      <c r="AW32" s="85"/>
      <c r="AX32" s="85"/>
    </row>
    <row r="33" spans="1:151" s="58" customFormat="1" ht="21" customHeight="1">
      <c r="A33" s="245" t="s">
        <v>7</v>
      </c>
      <c r="B33" s="246"/>
      <c r="C33" s="246"/>
      <c r="D33" s="323"/>
      <c r="E33" s="213" t="s">
        <v>27</v>
      </c>
      <c r="F33" s="258"/>
      <c r="G33" s="334"/>
      <c r="H33" s="335"/>
      <c r="I33" s="335"/>
      <c r="J33" s="335"/>
      <c r="K33" s="335"/>
      <c r="L33" s="335"/>
      <c r="M33" s="335"/>
      <c r="N33" s="335"/>
      <c r="O33" s="335"/>
      <c r="P33" s="335"/>
      <c r="Q33" s="335"/>
      <c r="R33" s="335"/>
      <c r="S33" s="335"/>
      <c r="T33" s="335"/>
      <c r="U33" s="335"/>
      <c r="V33" s="335"/>
      <c r="W33" s="335"/>
      <c r="X33" s="335"/>
      <c r="Y33" s="335"/>
      <c r="Z33" s="335"/>
      <c r="AA33" s="335"/>
      <c r="AB33" s="336"/>
      <c r="AD33" s="85"/>
      <c r="AE33" s="85"/>
      <c r="AF33" s="85"/>
      <c r="AG33" s="85"/>
      <c r="AH33" s="85"/>
      <c r="AI33" s="85"/>
      <c r="AJ33" s="85"/>
      <c r="AK33" s="85"/>
      <c r="AL33" s="85"/>
      <c r="AM33" s="85"/>
      <c r="AN33" s="85"/>
      <c r="AO33" s="85"/>
      <c r="AP33" s="85"/>
      <c r="AQ33" s="85"/>
      <c r="AR33" s="85"/>
      <c r="AS33" s="85"/>
      <c r="AT33" s="85"/>
      <c r="AU33" s="85"/>
      <c r="AV33" s="85"/>
      <c r="AW33" s="85"/>
      <c r="AX33" s="85"/>
    </row>
    <row r="34" spans="1:151" s="60" customFormat="1" ht="21" customHeight="1">
      <c r="A34" s="247"/>
      <c r="B34" s="248"/>
      <c r="C34" s="248"/>
      <c r="D34" s="333"/>
      <c r="E34" s="213" t="s">
        <v>26</v>
      </c>
      <c r="F34" s="258"/>
      <c r="G34" s="66" t="s">
        <v>79</v>
      </c>
      <c r="H34" s="337"/>
      <c r="I34" s="337"/>
      <c r="J34" s="66" t="s">
        <v>78</v>
      </c>
      <c r="K34" s="337"/>
      <c r="L34" s="337"/>
      <c r="M34" s="338"/>
      <c r="N34" s="317"/>
      <c r="O34" s="269"/>
      <c r="P34" s="269"/>
      <c r="Q34" s="269"/>
      <c r="R34" s="269"/>
      <c r="S34" s="269"/>
      <c r="T34" s="269"/>
      <c r="U34" s="269"/>
      <c r="V34" s="269"/>
      <c r="W34" s="269"/>
      <c r="X34" s="269"/>
      <c r="Y34" s="269"/>
      <c r="Z34" s="269"/>
      <c r="AA34" s="269"/>
      <c r="AB34" s="270"/>
      <c r="AD34" s="87"/>
      <c r="AE34" s="87"/>
      <c r="AF34" s="87"/>
      <c r="AG34" s="87"/>
      <c r="AH34" s="87"/>
      <c r="AI34" s="87"/>
      <c r="AJ34" s="87"/>
      <c r="AK34" s="87"/>
      <c r="AL34" s="87"/>
      <c r="AM34" s="87"/>
      <c r="AN34" s="87"/>
      <c r="AO34" s="87"/>
      <c r="AP34" s="87"/>
      <c r="AQ34" s="87"/>
      <c r="AR34" s="87"/>
      <c r="AS34" s="87"/>
      <c r="AT34" s="87"/>
      <c r="AU34" s="87"/>
      <c r="AV34" s="87"/>
      <c r="AW34" s="87"/>
      <c r="AX34" s="87"/>
    </row>
    <row r="35" spans="1:151" s="60" customFormat="1" ht="21" customHeight="1">
      <c r="A35" s="247"/>
      <c r="B35" s="248"/>
      <c r="C35" s="248"/>
      <c r="D35" s="333"/>
      <c r="E35" s="245" t="s">
        <v>29</v>
      </c>
      <c r="F35" s="297"/>
      <c r="G35" s="318" t="s">
        <v>61</v>
      </c>
      <c r="H35" s="319"/>
      <c r="I35" s="320"/>
      <c r="J35" s="320"/>
      <c r="K35" s="320"/>
      <c r="L35" s="320"/>
      <c r="M35" s="320"/>
      <c r="N35" s="320"/>
      <c r="O35" s="321"/>
      <c r="P35" s="245" t="s">
        <v>28</v>
      </c>
      <c r="Q35" s="297"/>
      <c r="R35" s="322"/>
      <c r="S35" s="246"/>
      <c r="T35" s="246"/>
      <c r="U35" s="246"/>
      <c r="V35" s="246"/>
      <c r="W35" s="246"/>
      <c r="X35" s="246"/>
      <c r="Y35" s="246"/>
      <c r="Z35" s="246"/>
      <c r="AA35" s="246"/>
      <c r="AB35" s="323"/>
      <c r="AD35" s="87"/>
      <c r="AE35" s="87"/>
      <c r="AF35" s="87"/>
      <c r="AG35" s="87"/>
      <c r="AH35" s="87"/>
      <c r="AI35" s="87"/>
      <c r="AJ35" s="87"/>
      <c r="AK35" s="87"/>
      <c r="AL35" s="87"/>
      <c r="AM35" s="87"/>
      <c r="AN35" s="87"/>
      <c r="AO35" s="87"/>
      <c r="AP35" s="87"/>
      <c r="AQ35" s="87"/>
      <c r="AR35" s="87"/>
      <c r="AS35" s="87"/>
      <c r="AT35" s="87"/>
      <c r="AU35" s="87"/>
      <c r="AV35" s="87"/>
      <c r="AW35" s="87"/>
      <c r="AX35" s="87"/>
    </row>
    <row r="36" spans="1:151" s="60" customFormat="1" ht="21" customHeight="1">
      <c r="A36" s="247"/>
      <c r="B36" s="248"/>
      <c r="C36" s="248"/>
      <c r="D36" s="333"/>
      <c r="E36" s="236"/>
      <c r="F36" s="298"/>
      <c r="G36" s="325"/>
      <c r="H36" s="326"/>
      <c r="I36" s="326"/>
      <c r="J36" s="326"/>
      <c r="K36" s="326"/>
      <c r="L36" s="326"/>
      <c r="M36" s="326"/>
      <c r="N36" s="326"/>
      <c r="O36" s="327"/>
      <c r="P36" s="236"/>
      <c r="Q36" s="298"/>
      <c r="R36" s="324"/>
      <c r="S36" s="237"/>
      <c r="T36" s="237"/>
      <c r="U36" s="237"/>
      <c r="V36" s="237"/>
      <c r="W36" s="237"/>
      <c r="X36" s="237"/>
      <c r="Y36" s="237"/>
      <c r="Z36" s="237"/>
      <c r="AA36" s="237"/>
      <c r="AB36" s="238"/>
      <c r="AD36" s="87"/>
      <c r="AE36" s="87"/>
      <c r="AF36" s="87"/>
      <c r="AG36" s="87"/>
      <c r="AH36" s="87"/>
      <c r="AI36" s="87"/>
      <c r="AJ36" s="87"/>
      <c r="AK36" s="87"/>
      <c r="AL36" s="87"/>
      <c r="AM36" s="87"/>
      <c r="AN36" s="87"/>
      <c r="AO36" s="87"/>
      <c r="AP36" s="87"/>
      <c r="AQ36" s="87"/>
      <c r="AR36" s="87"/>
      <c r="AS36" s="87"/>
      <c r="AT36" s="87"/>
      <c r="AU36" s="87"/>
      <c r="AV36" s="87"/>
      <c r="AW36" s="87"/>
      <c r="AX36" s="87"/>
    </row>
    <row r="37" spans="1:151" s="60" customFormat="1" ht="21" customHeight="1">
      <c r="A37" s="236"/>
      <c r="B37" s="237"/>
      <c r="C37" s="237"/>
      <c r="D37" s="238"/>
      <c r="E37" s="213" t="s">
        <v>30</v>
      </c>
      <c r="F37" s="258"/>
      <c r="G37" s="288"/>
      <c r="H37" s="288"/>
      <c r="I37" s="288"/>
      <c r="J37" s="288"/>
      <c r="K37" s="288"/>
      <c r="L37" s="288"/>
      <c r="M37" s="288"/>
      <c r="N37" s="288"/>
      <c r="O37" s="289"/>
      <c r="P37" s="213" t="s">
        <v>31</v>
      </c>
      <c r="Q37" s="258"/>
      <c r="R37" s="339"/>
      <c r="S37" s="340"/>
      <c r="T37" s="340"/>
      <c r="U37" s="340"/>
      <c r="V37" s="340"/>
      <c r="W37" s="340"/>
      <c r="X37" s="340"/>
      <c r="Y37" s="340"/>
      <c r="Z37" s="340"/>
      <c r="AA37" s="340"/>
      <c r="AB37" s="341"/>
      <c r="AD37" s="87"/>
      <c r="AE37" s="87"/>
      <c r="AF37" s="87"/>
      <c r="AG37" s="87"/>
      <c r="AH37" s="87"/>
      <c r="AI37" s="87"/>
      <c r="AJ37" s="87"/>
      <c r="AK37" s="87"/>
      <c r="AL37" s="87"/>
      <c r="AM37" s="87"/>
      <c r="AN37" s="87"/>
      <c r="AO37" s="87"/>
      <c r="AP37" s="87"/>
      <c r="AQ37" s="87"/>
      <c r="AR37" s="87"/>
      <c r="AS37" s="87"/>
      <c r="AT37" s="87"/>
      <c r="AU37" s="87"/>
      <c r="AV37" s="87"/>
      <c r="AW37" s="87"/>
      <c r="AX37" s="87"/>
    </row>
    <row r="38" spans="1:151" s="58" customFormat="1" ht="21" customHeight="1">
      <c r="A38" s="245" t="s">
        <v>76</v>
      </c>
      <c r="B38" s="246"/>
      <c r="C38" s="246"/>
      <c r="D38" s="323"/>
      <c r="E38" s="351" t="s">
        <v>76</v>
      </c>
      <c r="F38" s="225"/>
      <c r="G38" s="225"/>
      <c r="H38" s="225"/>
      <c r="I38" s="352"/>
      <c r="J38" s="9" t="s">
        <v>117</v>
      </c>
      <c r="K38" s="223" t="s">
        <v>6</v>
      </c>
      <c r="L38" s="353"/>
      <c r="M38" s="9" t="s">
        <v>117</v>
      </c>
      <c r="N38" s="354" t="s">
        <v>1</v>
      </c>
      <c r="O38" s="224"/>
      <c r="P38" s="30" t="s">
        <v>108</v>
      </c>
      <c r="Q38" s="355" t="s">
        <v>126</v>
      </c>
      <c r="R38" s="355"/>
      <c r="S38" s="355"/>
      <c r="T38" s="355"/>
      <c r="U38" s="355"/>
      <c r="V38" s="355"/>
      <c r="W38" s="355"/>
      <c r="X38" s="355"/>
      <c r="Y38" s="355"/>
      <c r="Z38" s="355"/>
      <c r="AA38" s="355"/>
      <c r="AB38" s="306"/>
      <c r="AD38" s="85"/>
      <c r="AE38" s="85"/>
      <c r="AF38" s="85"/>
      <c r="AG38" s="85"/>
      <c r="AH38" s="85"/>
      <c r="AI38" s="85"/>
      <c r="AJ38" s="85"/>
      <c r="AK38" s="85"/>
      <c r="AL38" s="85"/>
      <c r="AM38" s="85"/>
      <c r="AN38" s="85"/>
      <c r="AO38" s="85"/>
      <c r="AP38" s="85"/>
      <c r="AQ38" s="85"/>
      <c r="AR38" s="85"/>
      <c r="AS38" s="85"/>
      <c r="AT38" s="85"/>
      <c r="AU38" s="85"/>
      <c r="AV38" s="85"/>
      <c r="AW38" s="85"/>
      <c r="AX38" s="85"/>
    </row>
    <row r="39" spans="1:151" s="58" customFormat="1" ht="21" customHeight="1">
      <c r="A39" s="247"/>
      <c r="B39" s="248"/>
      <c r="C39" s="248"/>
      <c r="D39" s="248"/>
      <c r="E39" s="348" t="s">
        <v>91</v>
      </c>
      <c r="F39" s="251"/>
      <c r="G39" s="251"/>
      <c r="H39" s="251"/>
      <c r="I39" s="349"/>
      <c r="J39" s="24" t="s">
        <v>117</v>
      </c>
      <c r="K39" s="342" t="s">
        <v>3</v>
      </c>
      <c r="L39" s="343"/>
      <c r="M39" s="24" t="s">
        <v>117</v>
      </c>
      <c r="N39" s="342" t="s">
        <v>4</v>
      </c>
      <c r="O39" s="344"/>
      <c r="P39" s="345" t="s">
        <v>118</v>
      </c>
      <c r="Q39" s="346"/>
      <c r="R39" s="31" t="s">
        <v>113</v>
      </c>
      <c r="S39" s="347"/>
      <c r="T39" s="347"/>
      <c r="U39" s="347"/>
      <c r="V39" s="347"/>
      <c r="W39" s="347"/>
      <c r="X39" s="347"/>
      <c r="Y39" s="347"/>
      <c r="Z39" s="347"/>
      <c r="AA39" s="347"/>
      <c r="AB39" s="32" t="s">
        <v>115</v>
      </c>
      <c r="AD39" s="85"/>
      <c r="AE39" s="85"/>
      <c r="AF39" s="85"/>
      <c r="AG39" s="85"/>
      <c r="AH39" s="85"/>
      <c r="AI39" s="85"/>
      <c r="AJ39" s="85"/>
      <c r="AK39" s="85"/>
      <c r="AL39" s="85"/>
      <c r="AM39" s="85"/>
      <c r="AN39" s="85"/>
      <c r="AO39" s="85"/>
      <c r="AP39" s="85"/>
      <c r="AQ39" s="85"/>
      <c r="AR39" s="85"/>
      <c r="AS39" s="85"/>
      <c r="AT39" s="85"/>
      <c r="AU39" s="85"/>
      <c r="AV39" s="85"/>
      <c r="AW39" s="85"/>
      <c r="AX39" s="85"/>
    </row>
    <row r="40" spans="1:151" s="58" customFormat="1" ht="21" customHeight="1">
      <c r="A40" s="247"/>
      <c r="B40" s="248"/>
      <c r="C40" s="248"/>
      <c r="D40" s="248"/>
      <c r="E40" s="348" t="s">
        <v>5</v>
      </c>
      <c r="F40" s="251"/>
      <c r="G40" s="251"/>
      <c r="H40" s="251"/>
      <c r="I40" s="349"/>
      <c r="J40" s="24" t="s">
        <v>117</v>
      </c>
      <c r="K40" s="342" t="s">
        <v>3</v>
      </c>
      <c r="L40" s="343"/>
      <c r="M40" s="24" t="s">
        <v>117</v>
      </c>
      <c r="N40" s="342" t="s">
        <v>4</v>
      </c>
      <c r="O40" s="344"/>
      <c r="P40" s="33" t="s">
        <v>108</v>
      </c>
      <c r="Q40" s="350" t="s">
        <v>110</v>
      </c>
      <c r="R40" s="350"/>
      <c r="S40" s="350"/>
      <c r="T40" s="350"/>
      <c r="U40" s="350"/>
      <c r="V40" s="350"/>
      <c r="W40" s="350"/>
      <c r="X40" s="350"/>
      <c r="Y40" s="350"/>
      <c r="Z40" s="350"/>
      <c r="AA40" s="350"/>
      <c r="AB40" s="312"/>
      <c r="AD40" s="85"/>
      <c r="AE40" s="85"/>
      <c r="AF40" s="85"/>
      <c r="AG40" s="85"/>
      <c r="AH40" s="85"/>
      <c r="AI40" s="85"/>
      <c r="AJ40" s="85"/>
      <c r="AK40" s="85"/>
      <c r="AL40" s="85"/>
      <c r="AM40" s="85"/>
      <c r="AN40" s="85"/>
      <c r="AO40" s="85"/>
      <c r="AP40" s="85"/>
      <c r="AQ40" s="85"/>
      <c r="AR40" s="85"/>
      <c r="AS40" s="85"/>
      <c r="AT40" s="85"/>
      <c r="AU40" s="85"/>
      <c r="AV40" s="85"/>
      <c r="AW40" s="85"/>
      <c r="AX40" s="85"/>
    </row>
    <row r="41" spans="1:151" s="58" customFormat="1" ht="21" customHeight="1">
      <c r="A41" s="236"/>
      <c r="B41" s="237"/>
      <c r="C41" s="237"/>
      <c r="D41" s="238"/>
      <c r="E41" s="356" t="s">
        <v>2</v>
      </c>
      <c r="F41" s="254"/>
      <c r="G41" s="254"/>
      <c r="H41" s="254"/>
      <c r="I41" s="357"/>
      <c r="J41" s="28" t="s">
        <v>117</v>
      </c>
      <c r="K41" s="324" t="s">
        <v>92</v>
      </c>
      <c r="L41" s="237"/>
      <c r="M41" s="28" t="s">
        <v>117</v>
      </c>
      <c r="N41" s="358" t="s">
        <v>93</v>
      </c>
      <c r="O41" s="238"/>
      <c r="P41" s="34" t="s">
        <v>108</v>
      </c>
      <c r="Q41" s="314" t="s">
        <v>111</v>
      </c>
      <c r="R41" s="314"/>
      <c r="S41" s="314"/>
      <c r="T41" s="314"/>
      <c r="U41" s="314"/>
      <c r="V41" s="314"/>
      <c r="W41" s="314"/>
      <c r="X41" s="314"/>
      <c r="Y41" s="314"/>
      <c r="Z41" s="314"/>
      <c r="AA41" s="314"/>
      <c r="AB41" s="316"/>
      <c r="AD41" s="85"/>
      <c r="AE41" s="85"/>
      <c r="AF41" s="85"/>
      <c r="AG41" s="85"/>
      <c r="AH41" s="85"/>
      <c r="AI41" s="85"/>
      <c r="AJ41" s="85"/>
      <c r="AK41" s="85"/>
      <c r="AL41" s="85"/>
      <c r="AM41" s="85"/>
      <c r="AN41" s="85"/>
      <c r="AO41" s="85"/>
      <c r="AP41" s="85"/>
      <c r="AQ41" s="85"/>
      <c r="AR41" s="85"/>
      <c r="AS41" s="85"/>
      <c r="AT41" s="85"/>
      <c r="AU41" s="85"/>
      <c r="AV41" s="85"/>
      <c r="AW41" s="85"/>
      <c r="AX41" s="85"/>
    </row>
    <row r="42" spans="1:151" s="58" customFormat="1" ht="21" customHeight="1">
      <c r="A42" s="370" t="s">
        <v>77</v>
      </c>
      <c r="B42" s="370"/>
      <c r="C42" s="370"/>
      <c r="D42" s="370"/>
      <c r="E42" s="371" t="s">
        <v>307</v>
      </c>
      <c r="F42" s="372"/>
      <c r="G42" s="372"/>
      <c r="H42" s="372"/>
      <c r="I42" s="35" t="s">
        <v>133</v>
      </c>
      <c r="J42" s="373"/>
      <c r="K42" s="373"/>
      <c r="L42" s="373"/>
      <c r="M42" s="373"/>
      <c r="N42" s="374" t="s">
        <v>134</v>
      </c>
      <c r="O42" s="374"/>
      <c r="P42" s="374"/>
      <c r="Q42" s="374"/>
      <c r="R42" s="374"/>
      <c r="S42" s="374"/>
      <c r="T42" s="374"/>
      <c r="U42" s="374"/>
      <c r="V42" s="374"/>
      <c r="W42" s="374"/>
      <c r="X42" s="374"/>
      <c r="Y42" s="374"/>
      <c r="Z42" s="374"/>
      <c r="AA42" s="374"/>
      <c r="AB42" s="375"/>
      <c r="AD42" s="120"/>
      <c r="AE42" s="120"/>
      <c r="AF42" s="120"/>
      <c r="AG42" s="120"/>
      <c r="AH42" s="120"/>
      <c r="AI42" s="120"/>
      <c r="AJ42" s="120"/>
      <c r="AK42" s="120"/>
      <c r="AL42" s="120"/>
      <c r="AM42" s="120"/>
      <c r="AN42" s="120"/>
      <c r="AO42" s="121"/>
      <c r="AP42" s="121"/>
      <c r="AQ42" s="121"/>
      <c r="AR42" s="121"/>
      <c r="AS42" s="121"/>
      <c r="AT42" s="121"/>
      <c r="AU42" s="121"/>
      <c r="AV42" s="121"/>
      <c r="AW42" s="114"/>
      <c r="AX42" s="85"/>
    </row>
    <row r="43" spans="1:151" s="58" customFormat="1" ht="21" customHeight="1">
      <c r="A43" s="370"/>
      <c r="B43" s="370"/>
      <c r="C43" s="370"/>
      <c r="D43" s="370"/>
      <c r="E43" s="376" t="s">
        <v>329</v>
      </c>
      <c r="F43" s="377"/>
      <c r="G43" s="378"/>
      <c r="H43" s="360" t="s">
        <v>130</v>
      </c>
      <c r="I43" s="361"/>
      <c r="J43" s="361"/>
      <c r="K43" s="361"/>
      <c r="L43" s="361"/>
      <c r="M43" s="361"/>
      <c r="N43" s="362"/>
      <c r="O43" s="360" t="s">
        <v>131</v>
      </c>
      <c r="P43" s="361"/>
      <c r="Q43" s="361"/>
      <c r="R43" s="361"/>
      <c r="S43" s="361"/>
      <c r="T43" s="361"/>
      <c r="U43" s="362"/>
      <c r="V43" s="361" t="s">
        <v>132</v>
      </c>
      <c r="W43" s="361"/>
      <c r="X43" s="361"/>
      <c r="Y43" s="361"/>
      <c r="Z43" s="361"/>
      <c r="AA43" s="361"/>
      <c r="AB43" s="363"/>
      <c r="AD43" s="120"/>
      <c r="AE43" s="120"/>
      <c r="AF43" s="120"/>
      <c r="AG43" s="120"/>
      <c r="AH43" s="120"/>
      <c r="AI43" s="120"/>
      <c r="AJ43" s="120"/>
      <c r="AK43" s="120"/>
      <c r="AL43" s="120"/>
      <c r="AM43" s="120"/>
      <c r="AN43" s="120"/>
      <c r="AO43" s="121"/>
      <c r="AP43" s="121"/>
      <c r="AQ43" s="121"/>
      <c r="AR43" s="121"/>
      <c r="AS43" s="121"/>
      <c r="AT43" s="121"/>
      <c r="AU43" s="121"/>
      <c r="AV43" s="121"/>
      <c r="AW43" s="114"/>
      <c r="AX43" s="85"/>
    </row>
    <row r="44" spans="1:151" s="58" customFormat="1" ht="76.8" customHeight="1">
      <c r="A44" s="370"/>
      <c r="B44" s="370"/>
      <c r="C44" s="370"/>
      <c r="D44" s="370"/>
      <c r="E44" s="299"/>
      <c r="F44" s="300"/>
      <c r="G44" s="379"/>
      <c r="H44" s="364" t="s">
        <v>313</v>
      </c>
      <c r="I44" s="364"/>
      <c r="J44" s="364"/>
      <c r="K44" s="364"/>
      <c r="L44" s="364"/>
      <c r="M44" s="364"/>
      <c r="N44" s="364"/>
      <c r="O44" s="365"/>
      <c r="P44" s="366"/>
      <c r="Q44" s="366"/>
      <c r="R44" s="366"/>
      <c r="S44" s="366"/>
      <c r="T44" s="366"/>
      <c r="U44" s="367"/>
      <c r="V44" s="366"/>
      <c r="W44" s="366"/>
      <c r="X44" s="366"/>
      <c r="Y44" s="366"/>
      <c r="Z44" s="366"/>
      <c r="AA44" s="366"/>
      <c r="AB44" s="368"/>
      <c r="AD44" s="85"/>
      <c r="AE44" s="85"/>
      <c r="AF44" s="85"/>
      <c r="AG44" s="85"/>
      <c r="AH44" s="85"/>
      <c r="AI44" s="85"/>
      <c r="AJ44" s="85"/>
      <c r="AK44" s="85"/>
      <c r="AL44" s="85"/>
      <c r="AM44" s="85"/>
      <c r="AN44" s="116"/>
      <c r="AO44" s="115"/>
      <c r="AP44" s="114"/>
      <c r="AQ44" s="114"/>
      <c r="AR44" s="114"/>
      <c r="AS44" s="114"/>
      <c r="AT44" s="114"/>
      <c r="AU44" s="114"/>
      <c r="AV44" s="114"/>
      <c r="AW44" s="114"/>
      <c r="AX44" s="85"/>
    </row>
    <row r="45" spans="1:151" s="58" customFormat="1" ht="21" customHeight="1">
      <c r="A45" s="246" t="s">
        <v>125</v>
      </c>
      <c r="B45" s="246"/>
      <c r="C45" s="246"/>
      <c r="D45" s="246"/>
      <c r="E45" s="328" t="s">
        <v>124</v>
      </c>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D45" s="85"/>
      <c r="AE45" s="85"/>
      <c r="AF45" s="85"/>
      <c r="AG45" s="85"/>
      <c r="AH45" s="85"/>
      <c r="AI45" s="85"/>
      <c r="AJ45" s="85"/>
      <c r="AK45" s="85"/>
      <c r="AL45" s="85"/>
      <c r="AM45" s="85"/>
      <c r="AN45" s="114"/>
      <c r="AO45" s="114"/>
      <c r="AP45" s="114"/>
      <c r="AQ45" s="114"/>
      <c r="AR45" s="114"/>
      <c r="AS45" s="114"/>
      <c r="AT45" s="114"/>
      <c r="AU45" s="114"/>
      <c r="AV45" s="114"/>
      <c r="AW45" s="114"/>
      <c r="AX45" s="85"/>
    </row>
    <row r="46" spans="1:151" s="58" customFormat="1" ht="21" customHeight="1">
      <c r="A46" s="248"/>
      <c r="B46" s="248"/>
      <c r="C46" s="248"/>
      <c r="D46" s="248"/>
      <c r="E46" s="331" t="s">
        <v>0</v>
      </c>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60"/>
      <c r="AD46" s="85"/>
      <c r="AE46" s="85"/>
      <c r="AF46" s="85"/>
      <c r="AG46" s="85"/>
      <c r="AH46" s="85"/>
      <c r="AI46" s="85"/>
      <c r="AJ46" s="85"/>
      <c r="AK46" s="85"/>
      <c r="AL46" s="85"/>
      <c r="AM46" s="85"/>
      <c r="AN46" s="85"/>
      <c r="AO46" s="85"/>
      <c r="AP46" s="85"/>
      <c r="AQ46" s="85"/>
      <c r="AR46" s="85"/>
      <c r="AS46" s="85"/>
      <c r="AT46" s="85"/>
      <c r="AU46" s="85"/>
      <c r="AV46" s="85"/>
      <c r="AW46" s="85"/>
      <c r="AX46" s="85"/>
    </row>
    <row r="47" spans="1:151" s="7" customFormat="1" ht="19.2">
      <c r="A47" s="381" t="str">
        <f>IF(OR(J42=AS48,J42=AS49,J42=AS50,J42=AS51),"別添１","")</f>
        <v/>
      </c>
      <c r="B47" s="381"/>
      <c r="C47" s="381"/>
      <c r="D47" s="381"/>
      <c r="E47" s="43"/>
      <c r="F47" s="43"/>
      <c r="G47" s="43"/>
      <c r="H47" s="43"/>
      <c r="I47" s="43"/>
      <c r="J47" s="43"/>
      <c r="K47" s="43"/>
      <c r="L47" s="43"/>
      <c r="M47" s="43"/>
      <c r="N47" s="43"/>
      <c r="O47" s="43"/>
      <c r="P47" s="43"/>
      <c r="Q47" s="43"/>
      <c r="R47" s="43"/>
      <c r="S47" s="43"/>
      <c r="T47" s="43"/>
      <c r="U47" s="43"/>
      <c r="V47" s="43"/>
      <c r="W47" s="43"/>
      <c r="X47" s="43"/>
      <c r="Y47" s="43"/>
      <c r="Z47" s="43"/>
      <c r="AA47" s="43"/>
      <c r="AB47" s="43"/>
      <c r="AC47" s="56"/>
      <c r="AD47" s="90"/>
      <c r="AE47" s="88"/>
      <c r="AF47" s="88"/>
      <c r="AG47" s="88"/>
      <c r="AH47" s="88"/>
      <c r="AI47" s="88"/>
      <c r="AJ47" s="88"/>
      <c r="AK47" s="88"/>
      <c r="AL47" s="88"/>
      <c r="AM47" s="88"/>
      <c r="AN47" s="88"/>
      <c r="AO47" s="88"/>
      <c r="AP47" s="88"/>
      <c r="AQ47" s="88"/>
      <c r="AR47" s="88"/>
      <c r="AS47" s="85" t="s">
        <v>317</v>
      </c>
      <c r="AT47" s="88"/>
      <c r="AU47" s="88"/>
      <c r="AV47" s="88"/>
      <c r="AW47" s="88"/>
      <c r="AX47" s="83"/>
      <c r="AY47" s="83"/>
      <c r="AZ47" s="83"/>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c r="EU47" s="88"/>
    </row>
    <row r="48" spans="1:151" s="7" customFormat="1" ht="17.100000000000001" customHeight="1">
      <c r="A48" s="381"/>
      <c r="B48" s="381"/>
      <c r="C48" s="381"/>
      <c r="D48" s="381"/>
      <c r="E48" s="44"/>
      <c r="F48" s="44"/>
      <c r="G48" s="44"/>
      <c r="H48" s="44"/>
      <c r="I48" s="44"/>
      <c r="J48" s="44"/>
      <c r="K48" s="44"/>
      <c r="L48" s="44"/>
      <c r="M48" s="44"/>
      <c r="N48" s="44"/>
      <c r="O48" s="44"/>
      <c r="P48" s="44"/>
      <c r="Q48" s="44"/>
      <c r="R48" s="44"/>
      <c r="S48" s="44"/>
      <c r="T48" s="44"/>
      <c r="U48" s="44"/>
      <c r="V48" s="44"/>
      <c r="W48" s="44"/>
      <c r="X48" s="44"/>
      <c r="Y48" s="44"/>
      <c r="Z48" s="44"/>
      <c r="AA48" s="44"/>
      <c r="AB48" s="44"/>
      <c r="AC48" s="43"/>
      <c r="AD48" s="90"/>
      <c r="AE48" s="88"/>
      <c r="AF48" s="88"/>
      <c r="AG48" s="88"/>
      <c r="AH48" s="88"/>
      <c r="AI48" s="88"/>
      <c r="AJ48" s="88"/>
      <c r="AK48" s="88"/>
      <c r="AL48" s="88"/>
      <c r="AM48" s="88"/>
      <c r="AN48" s="88"/>
      <c r="AO48" s="88"/>
      <c r="AP48" s="88"/>
      <c r="AQ48" s="88"/>
      <c r="AR48" s="88"/>
      <c r="AS48" s="91">
        <v>3</v>
      </c>
      <c r="AT48" s="88"/>
      <c r="AU48" s="88"/>
      <c r="AV48" s="88"/>
      <c r="AW48" s="88"/>
      <c r="AX48" s="83"/>
      <c r="AY48" s="83"/>
      <c r="AZ48" s="83"/>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c r="EO48" s="88"/>
      <c r="EP48" s="88"/>
      <c r="EQ48" s="88"/>
      <c r="ER48" s="88"/>
      <c r="ES48" s="88"/>
      <c r="ET48" s="88"/>
      <c r="EU48" s="88"/>
    </row>
    <row r="49" spans="1:151" s="7" customFormat="1" ht="17.100000000000001"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3"/>
      <c r="AD49" s="90"/>
      <c r="AE49" s="88"/>
      <c r="AF49" s="88"/>
      <c r="AG49" s="88"/>
      <c r="AH49" s="88"/>
      <c r="AI49" s="88"/>
      <c r="AJ49" s="88"/>
      <c r="AK49" s="88"/>
      <c r="AL49" s="88"/>
      <c r="AM49" s="88"/>
      <c r="AN49" s="88"/>
      <c r="AO49" s="88"/>
      <c r="AP49" s="88"/>
      <c r="AQ49" s="88"/>
      <c r="AR49" s="88"/>
      <c r="AS49" s="88" t="s">
        <v>314</v>
      </c>
      <c r="AT49" s="88"/>
      <c r="AU49" s="88"/>
      <c r="AV49" s="88"/>
      <c r="AW49" s="88"/>
      <c r="AX49" s="83"/>
      <c r="AY49" s="83"/>
      <c r="AZ49" s="83"/>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c r="EO49" s="88"/>
      <c r="EP49" s="88"/>
      <c r="EQ49" s="88"/>
      <c r="ER49" s="88"/>
      <c r="ES49" s="88"/>
      <c r="ET49" s="88"/>
      <c r="EU49" s="88"/>
    </row>
    <row r="50" spans="1:151" s="7" customFormat="1" ht="17.100000000000001"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3"/>
      <c r="AD50" s="90"/>
      <c r="AE50" s="88"/>
      <c r="AF50" s="88"/>
      <c r="AG50" s="88"/>
      <c r="AH50" s="88"/>
      <c r="AI50" s="88"/>
      <c r="AJ50" s="88"/>
      <c r="AK50" s="88"/>
      <c r="AL50" s="88"/>
      <c r="AM50" s="88"/>
      <c r="AN50" s="88"/>
      <c r="AO50" s="88"/>
      <c r="AP50" s="88"/>
      <c r="AQ50" s="88"/>
      <c r="AR50" s="88"/>
      <c r="AS50" s="88" t="s">
        <v>315</v>
      </c>
      <c r="AT50" s="88"/>
      <c r="AU50" s="88"/>
      <c r="AV50" s="88"/>
      <c r="AW50" s="88"/>
      <c r="AX50" s="83"/>
      <c r="AY50" s="83"/>
      <c r="AZ50" s="83"/>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c r="DZ50" s="88"/>
      <c r="EA50" s="88"/>
      <c r="EB50" s="88"/>
      <c r="EC50" s="88"/>
      <c r="ED50" s="88"/>
      <c r="EE50" s="88"/>
      <c r="EF50" s="88"/>
      <c r="EG50" s="88"/>
      <c r="EH50" s="88"/>
      <c r="EI50" s="88"/>
      <c r="EJ50" s="88"/>
      <c r="EK50" s="88"/>
      <c r="EL50" s="88"/>
      <c r="EM50" s="88"/>
      <c r="EN50" s="88"/>
      <c r="EO50" s="88"/>
      <c r="EP50" s="88"/>
      <c r="EQ50" s="88"/>
      <c r="ER50" s="88"/>
      <c r="ES50" s="88"/>
      <c r="ET50" s="88"/>
      <c r="EU50" s="88"/>
    </row>
    <row r="51" spans="1:151" s="7" customFormat="1" ht="19.2">
      <c r="A51" s="43"/>
      <c r="B51" s="43"/>
      <c r="C51" s="43"/>
      <c r="D51" s="82" t="str">
        <f>IF(OR(J42=AS48,J42=AS49,J42=AS50,J42=AS51),"小美玉市長　殿","")</f>
        <v/>
      </c>
      <c r="E51" s="43"/>
      <c r="F51" s="43"/>
      <c r="G51" s="43"/>
      <c r="H51" s="43"/>
      <c r="I51" s="43"/>
      <c r="J51" s="43"/>
      <c r="K51" s="43"/>
      <c r="L51" s="43"/>
      <c r="M51" s="43"/>
      <c r="N51" s="43"/>
      <c r="O51" s="43"/>
      <c r="P51" s="43"/>
      <c r="Q51" s="43"/>
      <c r="R51" s="43"/>
      <c r="S51" s="43"/>
      <c r="T51" s="43"/>
      <c r="U51" s="43"/>
      <c r="V51" s="43"/>
      <c r="W51" s="43"/>
      <c r="X51" s="43"/>
      <c r="Y51" s="43"/>
      <c r="Z51" s="43"/>
      <c r="AA51" s="56" t="str">
        <f>IF(OR(J42=AS48,J42=AS49,J42=AS50,J42=AS51),IF(N52="","↓（返礼品等の製造等を行う者）↓",""),"")</f>
        <v/>
      </c>
      <c r="AB51" s="43"/>
      <c r="AC51" s="43"/>
      <c r="AD51" s="90"/>
      <c r="AE51" s="88"/>
      <c r="AF51" s="88"/>
      <c r="AG51" s="88"/>
      <c r="AH51" s="88"/>
      <c r="AI51" s="88"/>
      <c r="AJ51" s="88"/>
      <c r="AK51" s="88"/>
      <c r="AL51" s="97"/>
      <c r="AM51" s="97"/>
      <c r="AN51" s="97"/>
      <c r="AO51" s="97"/>
      <c r="AP51" s="97"/>
      <c r="AQ51" s="88"/>
      <c r="AR51" s="88"/>
      <c r="AS51" s="88" t="s">
        <v>316</v>
      </c>
      <c r="AT51" s="88"/>
      <c r="AU51" s="88"/>
      <c r="AV51" s="88"/>
      <c r="AW51" s="88"/>
      <c r="AX51" s="83"/>
      <c r="AY51" s="83"/>
      <c r="AZ51" s="83"/>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c r="EU51" s="88"/>
    </row>
    <row r="52" spans="1:151" s="7" customFormat="1" ht="19.2" customHeight="1">
      <c r="A52" s="43"/>
      <c r="B52" s="55"/>
      <c r="C52" s="55"/>
      <c r="D52" s="55"/>
      <c r="E52" s="55"/>
      <c r="F52" s="55"/>
      <c r="G52" s="55"/>
      <c r="H52" s="55"/>
      <c r="I52" s="55"/>
      <c r="J52" s="55"/>
      <c r="K52" s="55"/>
      <c r="L52" s="55"/>
      <c r="M52" s="55"/>
      <c r="N52" s="369" t="str">
        <f>IF(OR(J42=AS48,J42=AS49,J42=AS50,J42=AS51),E4,"")</f>
        <v/>
      </c>
      <c r="O52" s="369"/>
      <c r="P52" s="369"/>
      <c r="Q52" s="369"/>
      <c r="R52" s="369"/>
      <c r="S52" s="369"/>
      <c r="T52" s="369"/>
      <c r="U52" s="369"/>
      <c r="V52" s="369"/>
      <c r="W52" s="369"/>
      <c r="X52" s="369"/>
      <c r="Y52" s="369"/>
      <c r="Z52" s="369"/>
      <c r="AA52" s="369"/>
      <c r="AB52" s="55"/>
      <c r="AC52" s="43"/>
      <c r="AD52" s="90"/>
      <c r="AE52" s="100"/>
      <c r="AF52" s="100"/>
      <c r="AG52" s="100"/>
      <c r="AH52" s="100"/>
      <c r="AI52" s="100"/>
      <c r="AJ52" s="100"/>
      <c r="AK52" s="100"/>
      <c r="AL52" s="100"/>
      <c r="AM52" s="100"/>
      <c r="AN52" s="97"/>
      <c r="AO52" s="97"/>
      <c r="AP52" s="97"/>
      <c r="AQ52" s="88"/>
      <c r="AR52" s="88"/>
      <c r="AS52" s="91" t="s">
        <v>318</v>
      </c>
      <c r="AT52" s="88"/>
      <c r="AU52" s="88"/>
      <c r="AV52" s="88"/>
      <c r="AW52" s="88"/>
      <c r="AX52" s="83"/>
      <c r="AY52" s="83"/>
      <c r="AZ52" s="83"/>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row>
    <row r="53" spans="1:151" s="7" customFormat="1" ht="19.2">
      <c r="A53" s="43"/>
      <c r="B53" s="55"/>
      <c r="C53" s="55"/>
      <c r="D53" s="55"/>
      <c r="E53" s="55"/>
      <c r="F53" s="55"/>
      <c r="G53" s="55"/>
      <c r="H53" s="55"/>
      <c r="I53" s="55"/>
      <c r="J53" s="55"/>
      <c r="K53" s="55"/>
      <c r="L53" s="55"/>
      <c r="M53" s="55"/>
      <c r="N53" s="45"/>
      <c r="O53" s="45"/>
      <c r="P53" s="45"/>
      <c r="Q53" s="45"/>
      <c r="R53" s="45"/>
      <c r="S53" s="45"/>
      <c r="T53" s="45"/>
      <c r="U53" s="45"/>
      <c r="V53" s="45"/>
      <c r="W53" s="45"/>
      <c r="X53" s="45"/>
      <c r="Y53" s="45"/>
      <c r="Z53" s="45"/>
      <c r="AA53" s="45"/>
      <c r="AB53" s="45"/>
      <c r="AC53" s="43"/>
      <c r="AD53" s="90"/>
      <c r="AE53" s="100"/>
      <c r="AF53" s="100"/>
      <c r="AG53" s="100"/>
      <c r="AH53" s="100"/>
      <c r="AI53" s="100"/>
      <c r="AJ53" s="100"/>
      <c r="AK53" s="100"/>
      <c r="AL53" s="100"/>
      <c r="AM53" s="100"/>
      <c r="AN53" s="97"/>
      <c r="AO53" s="97"/>
      <c r="AP53" s="97"/>
      <c r="AQ53" s="88"/>
      <c r="AR53" s="88"/>
      <c r="AS53" s="88"/>
      <c r="AT53" s="88"/>
      <c r="AU53" s="88"/>
      <c r="AV53" s="88"/>
      <c r="AW53" s="88"/>
      <c r="AX53" s="83"/>
      <c r="AY53" s="83"/>
      <c r="AZ53" s="83"/>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row>
    <row r="54" spans="1:151" ht="17.100000000000001"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92"/>
      <c r="AE54" s="100"/>
      <c r="AF54" s="100"/>
      <c r="AG54" s="100"/>
      <c r="AH54" s="100"/>
      <c r="AI54" s="100"/>
      <c r="AJ54" s="100"/>
      <c r="AK54" s="100"/>
      <c r="AL54" s="100"/>
      <c r="AM54" s="100"/>
      <c r="AN54" s="98"/>
      <c r="AO54" s="98"/>
      <c r="AP54" s="98"/>
      <c r="AQ54" s="85"/>
      <c r="AR54" s="85"/>
      <c r="AS54" s="88"/>
      <c r="AT54" s="85"/>
      <c r="AU54" s="85"/>
      <c r="AV54" s="85"/>
      <c r="AW54" s="85"/>
      <c r="BA54" s="85"/>
      <c r="BB54" s="85"/>
      <c r="BC54" s="85"/>
      <c r="BD54" s="85"/>
      <c r="BE54" s="85"/>
      <c r="BF54" s="85"/>
      <c r="BG54" s="85"/>
      <c r="BH54" s="85"/>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c r="DA54" s="85"/>
      <c r="DB54" s="85"/>
      <c r="DC54" s="85"/>
      <c r="DD54" s="85"/>
      <c r="DE54" s="85"/>
      <c r="DF54" s="85"/>
      <c r="DG54" s="85"/>
      <c r="DH54" s="85"/>
      <c r="DI54" s="85"/>
      <c r="DJ54" s="85"/>
      <c r="DK54" s="85"/>
      <c r="DL54" s="85"/>
      <c r="DM54" s="85"/>
      <c r="DN54" s="85"/>
      <c r="DO54" s="85"/>
      <c r="DP54" s="85"/>
      <c r="DQ54" s="85"/>
      <c r="DR54" s="85"/>
      <c r="DS54" s="85"/>
      <c r="DT54" s="85"/>
      <c r="DU54" s="85"/>
      <c r="DV54" s="85"/>
      <c r="DW54" s="85"/>
      <c r="DX54" s="85"/>
      <c r="DY54" s="85"/>
      <c r="DZ54" s="85"/>
      <c r="EA54" s="85"/>
      <c r="EB54" s="85"/>
      <c r="EC54" s="85"/>
      <c r="ED54" s="85"/>
      <c r="EE54" s="85"/>
      <c r="EF54" s="85"/>
      <c r="EG54" s="85"/>
      <c r="EH54" s="85"/>
      <c r="EI54" s="85"/>
      <c r="EJ54" s="85"/>
      <c r="EK54" s="85"/>
      <c r="EL54" s="85"/>
      <c r="EM54" s="85"/>
      <c r="EN54" s="85"/>
      <c r="EO54" s="85"/>
      <c r="EP54" s="85"/>
      <c r="EQ54" s="85"/>
      <c r="ER54" s="85"/>
      <c r="ES54" s="85"/>
      <c r="ET54" s="85"/>
      <c r="EU54" s="85"/>
    </row>
    <row r="55" spans="1:151" s="6" customFormat="1" ht="19.2">
      <c r="A55" s="46"/>
      <c r="B55" s="46"/>
      <c r="C55" s="359" t="str">
        <f>IF(OR(J42=AS48,J42=AS49,J42=AS50,J42=AS51),IF(E7="","（返礼品等の名称）",E7),"")</f>
        <v/>
      </c>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46"/>
      <c r="AC55" s="46"/>
      <c r="AD55" s="93"/>
      <c r="AE55" s="100"/>
      <c r="AF55" s="100"/>
      <c r="AG55" s="100"/>
      <c r="AH55" s="100"/>
      <c r="AI55" s="100"/>
      <c r="AJ55" s="100"/>
      <c r="AK55" s="100"/>
      <c r="AL55" s="100"/>
      <c r="AM55" s="100"/>
      <c r="AN55" s="99"/>
      <c r="AO55" s="99"/>
      <c r="AP55" s="99"/>
      <c r="AQ55" s="89"/>
      <c r="AR55" s="89"/>
      <c r="AS55" s="85"/>
      <c r="AT55" s="89"/>
      <c r="AU55" s="89"/>
      <c r="AV55" s="89"/>
      <c r="AW55" s="89"/>
      <c r="AX55" s="84"/>
      <c r="AY55" s="84"/>
      <c r="AZ55" s="84"/>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H55" s="89"/>
      <c r="DI55" s="89"/>
      <c r="DJ55" s="89"/>
      <c r="DK55" s="89"/>
      <c r="DL55" s="89"/>
      <c r="DM55" s="89"/>
      <c r="DN55" s="89"/>
      <c r="DO55" s="89"/>
      <c r="DP55" s="89"/>
      <c r="DQ55" s="89"/>
      <c r="DR55" s="89"/>
      <c r="DS55" s="89"/>
      <c r="DT55" s="89"/>
      <c r="DU55" s="89"/>
      <c r="DV55" s="89"/>
      <c r="DW55" s="89"/>
      <c r="DX55" s="89"/>
      <c r="DY55" s="89"/>
      <c r="DZ55" s="89"/>
      <c r="EA55" s="89"/>
      <c r="EB55" s="89"/>
      <c r="EC55" s="89"/>
      <c r="ED55" s="89"/>
      <c r="EE55" s="89"/>
      <c r="EF55" s="89"/>
      <c r="EG55" s="89"/>
      <c r="EH55" s="89"/>
      <c r="EI55" s="89"/>
      <c r="EJ55" s="89"/>
      <c r="EK55" s="89"/>
      <c r="EL55" s="89"/>
      <c r="EM55" s="89"/>
      <c r="EN55" s="89"/>
      <c r="EO55" s="89"/>
      <c r="EP55" s="89"/>
      <c r="EQ55" s="89"/>
      <c r="ER55" s="89"/>
      <c r="ES55" s="89"/>
      <c r="ET55" s="89"/>
      <c r="EU55" s="89"/>
    </row>
    <row r="56" spans="1:151" s="6" customFormat="1" ht="19.2">
      <c r="A56" s="46"/>
      <c r="B56" s="46"/>
      <c r="C56" s="51" t="str">
        <f>IF(OR(J42=AS48,J42=AS49,J42=AS50,J42=AS51),"については、小美玉市の区域内における工程により、当該返礼品等の価値の","")</f>
        <v/>
      </c>
      <c r="E56" s="51"/>
      <c r="F56" s="51"/>
      <c r="G56" s="51"/>
      <c r="H56" s="49"/>
      <c r="I56" s="49"/>
      <c r="J56" s="49"/>
      <c r="K56" s="49"/>
      <c r="L56" s="49"/>
      <c r="M56" s="49"/>
      <c r="N56" s="49"/>
      <c r="O56" s="49"/>
      <c r="P56" s="49"/>
      <c r="Q56" s="49"/>
      <c r="R56" s="49"/>
      <c r="S56" s="49"/>
      <c r="T56" s="49"/>
      <c r="U56" s="49"/>
      <c r="V56" s="49"/>
      <c r="W56" s="49"/>
      <c r="X56" s="49"/>
      <c r="Y56" s="49"/>
      <c r="Z56" s="49"/>
      <c r="AA56" s="49"/>
      <c r="AB56" s="46"/>
      <c r="AC56" s="46"/>
      <c r="AD56" s="93"/>
      <c r="AE56" s="100"/>
      <c r="AF56" s="100"/>
      <c r="AG56" s="100"/>
      <c r="AH56" s="100"/>
      <c r="AI56" s="100"/>
      <c r="AJ56" s="100"/>
      <c r="AK56" s="100"/>
      <c r="AL56" s="100"/>
      <c r="AM56" s="100"/>
      <c r="AN56" s="99"/>
      <c r="AO56" s="99"/>
      <c r="AP56" s="99"/>
      <c r="AQ56" s="89"/>
      <c r="AR56" s="89"/>
      <c r="AS56" s="89"/>
      <c r="AT56" s="89"/>
      <c r="AU56" s="89"/>
      <c r="AV56" s="89"/>
      <c r="AW56" s="89"/>
      <c r="AX56" s="84"/>
      <c r="AY56" s="84"/>
      <c r="AZ56" s="84"/>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c r="DB56" s="89"/>
      <c r="DC56" s="89"/>
      <c r="DD56" s="89"/>
      <c r="DE56" s="89"/>
      <c r="DF56" s="89"/>
      <c r="DG56" s="89"/>
      <c r="DH56" s="89"/>
      <c r="DI56" s="89"/>
      <c r="DJ56" s="89"/>
      <c r="DK56" s="89"/>
      <c r="DL56" s="89"/>
      <c r="DM56" s="89"/>
      <c r="DN56" s="89"/>
      <c r="DO56" s="89"/>
      <c r="DP56" s="89"/>
      <c r="DQ56" s="89"/>
      <c r="DR56" s="89"/>
      <c r="DS56" s="89"/>
      <c r="DT56" s="89"/>
      <c r="DU56" s="89"/>
      <c r="DV56" s="89"/>
      <c r="DW56" s="89"/>
      <c r="DX56" s="89"/>
      <c r="DY56" s="89"/>
      <c r="DZ56" s="89"/>
      <c r="EA56" s="89"/>
      <c r="EB56" s="89"/>
      <c r="EC56" s="89"/>
      <c r="ED56" s="89"/>
      <c r="EE56" s="89"/>
      <c r="EF56" s="89"/>
      <c r="EG56" s="89"/>
      <c r="EH56" s="89"/>
      <c r="EI56" s="89"/>
      <c r="EJ56" s="89"/>
      <c r="EK56" s="89"/>
      <c r="EL56" s="89"/>
      <c r="EM56" s="89"/>
      <c r="EN56" s="89"/>
      <c r="EO56" s="89"/>
      <c r="EP56" s="89"/>
      <c r="EQ56" s="89"/>
      <c r="ER56" s="89"/>
      <c r="ES56" s="89"/>
      <c r="ET56" s="89"/>
      <c r="EU56" s="89"/>
    </row>
    <row r="57" spans="1:151" s="6" customFormat="1" ht="19.2">
      <c r="A57" s="46"/>
      <c r="B57" s="46"/>
      <c r="C57" s="382" t="str">
        <f>IFERROR((IF(OR(J42=AS48,J42=AS49,J42=AS50,J42=AS51),(V62-V64)/V62,"")),"%")</f>
        <v/>
      </c>
      <c r="D57" s="382"/>
      <c r="E57" s="382"/>
      <c r="F57" s="382"/>
      <c r="G57" s="382"/>
      <c r="H57" s="51" t="str">
        <f>IF(OR(J42=AS48,J42=AS49,J42=AS50,J42=AS51),"が生じていることを証明します。","")</f>
        <v/>
      </c>
      <c r="I57" s="49"/>
      <c r="J57" s="49"/>
      <c r="K57" s="49"/>
      <c r="L57" s="49"/>
      <c r="M57" s="49"/>
      <c r="N57" s="49"/>
      <c r="O57" s="49"/>
      <c r="P57" s="49"/>
      <c r="Q57" s="49"/>
      <c r="R57" s="49"/>
      <c r="S57" s="49"/>
      <c r="T57" s="49"/>
      <c r="U57" s="49"/>
      <c r="V57" s="49"/>
      <c r="W57" s="49"/>
      <c r="X57" s="49"/>
      <c r="Y57" s="49"/>
      <c r="Z57" s="49"/>
      <c r="AA57" s="49"/>
      <c r="AB57" s="46"/>
      <c r="AC57" s="46"/>
      <c r="AD57" s="93"/>
      <c r="AE57" s="100"/>
      <c r="AF57" s="100"/>
      <c r="AG57" s="100"/>
      <c r="AH57" s="100"/>
      <c r="AI57" s="100"/>
      <c r="AJ57" s="100"/>
      <c r="AK57" s="100"/>
      <c r="AL57" s="100"/>
      <c r="AM57" s="100"/>
      <c r="AN57" s="99"/>
      <c r="AO57" s="99"/>
      <c r="AP57" s="99"/>
      <c r="AQ57" s="89"/>
      <c r="AR57" s="89"/>
      <c r="AS57" s="89"/>
      <c r="AT57" s="89"/>
      <c r="AU57" s="89"/>
      <c r="AV57" s="89"/>
      <c r="AW57" s="89"/>
      <c r="AX57" s="84"/>
      <c r="AY57" s="84"/>
      <c r="AZ57" s="84"/>
      <c r="BA57" s="89"/>
      <c r="BB57" s="89"/>
      <c r="BC57" s="89"/>
      <c r="BD57" s="89"/>
      <c r="BE57" s="89"/>
      <c r="BF57" s="89"/>
      <c r="BG57" s="89"/>
      <c r="BH57" s="89"/>
      <c r="BI57" s="89"/>
      <c r="BJ57" s="89"/>
      <c r="BK57" s="89"/>
      <c r="BL57" s="89"/>
      <c r="BM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89"/>
      <c r="CN57" s="89"/>
      <c r="CO57" s="89"/>
      <c r="CP57" s="89"/>
      <c r="CQ57" s="89"/>
      <c r="CR57" s="89"/>
      <c r="CS57" s="89"/>
      <c r="CT57" s="89"/>
      <c r="CU57" s="89"/>
      <c r="CV57" s="89"/>
      <c r="CW57" s="89"/>
      <c r="CX57" s="89"/>
      <c r="CY57" s="89"/>
      <c r="CZ57" s="89"/>
      <c r="DA57" s="89"/>
      <c r="DB57" s="89"/>
      <c r="DC57" s="89"/>
      <c r="DD57" s="89"/>
      <c r="DE57" s="89"/>
      <c r="DF57" s="89"/>
      <c r="DG57" s="89"/>
      <c r="DH57" s="89"/>
      <c r="DI57" s="89"/>
      <c r="DJ57" s="89"/>
      <c r="DK57" s="89"/>
      <c r="DL57" s="89"/>
      <c r="DM57" s="89"/>
      <c r="DN57" s="89"/>
      <c r="DO57" s="89"/>
      <c r="DP57" s="89"/>
      <c r="DQ57" s="89"/>
      <c r="DR57" s="89"/>
      <c r="DS57" s="89"/>
      <c r="DT57" s="89"/>
      <c r="DU57" s="89"/>
      <c r="DV57" s="89"/>
      <c r="DW57" s="89"/>
      <c r="DX57" s="89"/>
      <c r="DY57" s="89"/>
      <c r="DZ57" s="89"/>
      <c r="EA57" s="89"/>
      <c r="EB57" s="89"/>
      <c r="EC57" s="89"/>
      <c r="ED57" s="89"/>
      <c r="EE57" s="89"/>
      <c r="EF57" s="89"/>
      <c r="EG57" s="89"/>
      <c r="EH57" s="89"/>
      <c r="EI57" s="89"/>
      <c r="EJ57" s="89"/>
      <c r="EK57" s="89"/>
      <c r="EL57" s="89"/>
      <c r="EM57" s="89"/>
      <c r="EN57" s="89"/>
      <c r="EO57" s="89"/>
      <c r="EP57" s="89"/>
      <c r="EQ57" s="89"/>
      <c r="ER57" s="89"/>
      <c r="ES57" s="89"/>
      <c r="ET57" s="89"/>
      <c r="EU57" s="89"/>
    </row>
    <row r="58" spans="1:151" s="6" customFormat="1" ht="19.2">
      <c r="A58" s="46"/>
      <c r="B58" s="46"/>
      <c r="C58" s="51" t="str">
        <f>IF(OR(J42=AS48,J42=AS49,J42=AS50,J42=AS51),"上記については、以下の算出方法（該当する算出方法に☑）により算出しています。","")</f>
        <v/>
      </c>
      <c r="E58" s="51"/>
      <c r="F58" s="51"/>
      <c r="G58" s="51"/>
      <c r="H58" s="49"/>
      <c r="I58" s="49"/>
      <c r="J58" s="49"/>
      <c r="K58" s="49"/>
      <c r="L58" s="49"/>
      <c r="M58" s="49"/>
      <c r="N58" s="49"/>
      <c r="O58" s="49"/>
      <c r="P58" s="49"/>
      <c r="Q58" s="49"/>
      <c r="R58" s="49"/>
      <c r="S58" s="49"/>
      <c r="T58" s="49"/>
      <c r="U58" s="49"/>
      <c r="V58" s="49"/>
      <c r="W58" s="49"/>
      <c r="X58" s="49"/>
      <c r="Y58" s="49"/>
      <c r="Z58" s="49"/>
      <c r="AA58" s="49"/>
      <c r="AB58" s="46"/>
      <c r="AC58" s="46"/>
      <c r="AD58" s="93"/>
      <c r="AE58" s="100"/>
      <c r="AF58" s="100"/>
      <c r="AG58" s="100"/>
      <c r="AH58" s="100"/>
      <c r="AI58" s="100"/>
      <c r="AJ58" s="100"/>
      <c r="AK58" s="100"/>
      <c r="AL58" s="100"/>
      <c r="AM58" s="100"/>
      <c r="AN58" s="89"/>
      <c r="AO58" s="89"/>
      <c r="AP58" s="89"/>
      <c r="AQ58" s="89"/>
      <c r="AR58" s="89"/>
      <c r="AS58" s="89"/>
      <c r="AT58" s="89"/>
      <c r="AU58" s="89"/>
      <c r="AV58" s="89"/>
      <c r="AW58" s="89"/>
      <c r="AX58" s="84"/>
      <c r="AY58" s="84"/>
      <c r="AZ58" s="84"/>
      <c r="BA58" s="89"/>
      <c r="BB58" s="89"/>
      <c r="BC58" s="89"/>
      <c r="BD58" s="89"/>
      <c r="BE58" s="89"/>
      <c r="BF58" s="89"/>
      <c r="BG58" s="89"/>
      <c r="BH58" s="89"/>
      <c r="BI58" s="89"/>
      <c r="BJ58" s="89"/>
      <c r="BK58" s="89"/>
      <c r="BL58" s="89"/>
      <c r="BM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M58" s="89"/>
      <c r="CN58" s="89"/>
      <c r="CO58" s="89"/>
      <c r="CP58" s="89"/>
      <c r="CQ58" s="89"/>
      <c r="CR58" s="89"/>
      <c r="CS58" s="89"/>
      <c r="CT58" s="89"/>
      <c r="CU58" s="89"/>
      <c r="CV58" s="89"/>
      <c r="CW58" s="89"/>
      <c r="CX58" s="89"/>
      <c r="CY58" s="89"/>
      <c r="CZ58" s="89"/>
      <c r="DA58" s="89"/>
      <c r="DB58" s="89"/>
      <c r="DC58" s="89"/>
      <c r="DD58" s="89"/>
      <c r="DE58" s="89"/>
      <c r="DF58" s="89"/>
      <c r="DG58" s="89"/>
      <c r="DH58" s="89"/>
      <c r="DI58" s="89"/>
      <c r="DJ58" s="89"/>
      <c r="DK58" s="89"/>
      <c r="DL58" s="89"/>
      <c r="DM58" s="89"/>
      <c r="DN58" s="89"/>
      <c r="DO58" s="89"/>
      <c r="DP58" s="89"/>
      <c r="DQ58" s="89"/>
      <c r="DR58" s="89"/>
      <c r="DS58" s="89"/>
      <c r="DT58" s="89"/>
      <c r="DU58" s="89"/>
      <c r="DV58" s="89"/>
      <c r="DW58" s="89"/>
      <c r="DX58" s="89"/>
      <c r="DY58" s="89"/>
      <c r="DZ58" s="89"/>
      <c r="EA58" s="89"/>
      <c r="EB58" s="89"/>
      <c r="EC58" s="89"/>
      <c r="ED58" s="89"/>
      <c r="EE58" s="89"/>
      <c r="EF58" s="89"/>
      <c r="EG58" s="89"/>
      <c r="EH58" s="89"/>
      <c r="EI58" s="89"/>
      <c r="EJ58" s="89"/>
      <c r="EK58" s="89"/>
      <c r="EL58" s="89"/>
      <c r="EM58" s="89"/>
      <c r="EN58" s="89"/>
      <c r="EO58" s="89"/>
      <c r="EP58" s="89"/>
      <c r="EQ58" s="89"/>
      <c r="ER58" s="89"/>
      <c r="ES58" s="89"/>
      <c r="ET58" s="89"/>
      <c r="EU58" s="89"/>
    </row>
    <row r="59" spans="1:151" ht="16.8"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92"/>
      <c r="AE59" s="85"/>
      <c r="AF59" s="85"/>
      <c r="AG59" s="85"/>
      <c r="AH59" s="85"/>
      <c r="AI59" s="85"/>
      <c r="AJ59" s="85"/>
      <c r="AK59" s="85"/>
      <c r="AL59" s="85"/>
      <c r="AM59" s="85"/>
      <c r="AN59" s="85"/>
      <c r="AO59" s="85"/>
      <c r="AP59" s="85"/>
      <c r="AQ59" s="85"/>
      <c r="AR59" s="85"/>
      <c r="AS59" s="89"/>
      <c r="AT59" s="85"/>
      <c r="AU59" s="85"/>
      <c r="AV59" s="85"/>
      <c r="AW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row>
    <row r="60" spans="1:151" s="6" customFormat="1" ht="19.2">
      <c r="A60" s="46"/>
      <c r="B60" s="46"/>
      <c r="C60" s="46"/>
      <c r="D60" s="46" t="str">
        <f>IF(V64="","","✓")</f>
        <v/>
      </c>
      <c r="E60" s="384" t="str">
        <f>IF(OR(J42=AS48,J42=AS49,J42=AS50,J42=AS51),"総務大臣が定める標準的な算出方法","")</f>
        <v/>
      </c>
      <c r="F60" s="384"/>
      <c r="G60" s="384"/>
      <c r="H60" s="384"/>
      <c r="I60" s="384"/>
      <c r="J60" s="384"/>
      <c r="K60" s="384"/>
      <c r="L60" s="384"/>
      <c r="M60" s="384"/>
      <c r="N60" s="384"/>
      <c r="O60" s="384"/>
      <c r="P60" s="384"/>
      <c r="Q60" s="384"/>
      <c r="R60" s="384"/>
      <c r="S60" s="384"/>
      <c r="T60" s="384"/>
      <c r="U60" s="384"/>
      <c r="V60" s="384"/>
      <c r="W60" s="384"/>
      <c r="X60" s="384"/>
      <c r="Y60" s="384"/>
      <c r="Z60" s="384"/>
      <c r="AA60" s="384"/>
      <c r="AB60" s="46"/>
      <c r="AC60" s="46"/>
      <c r="AD60" s="93"/>
      <c r="AE60" s="89"/>
      <c r="AF60" s="89"/>
      <c r="AG60" s="89"/>
      <c r="AH60" s="89"/>
      <c r="AI60" s="89"/>
      <c r="AJ60" s="89"/>
      <c r="AK60" s="89"/>
      <c r="AL60" s="89"/>
      <c r="AM60" s="89"/>
      <c r="AN60" s="89"/>
      <c r="AO60" s="89"/>
      <c r="AP60" s="89"/>
      <c r="AQ60" s="89"/>
      <c r="AR60" s="89"/>
      <c r="AS60" s="85"/>
      <c r="AT60" s="89"/>
      <c r="AU60" s="89"/>
      <c r="AV60" s="89"/>
      <c r="AW60" s="89"/>
      <c r="AX60" s="84"/>
      <c r="AY60" s="84"/>
      <c r="AZ60" s="84"/>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row>
    <row r="61" spans="1:151" s="6" customFormat="1" ht="17.100000000000001" customHeight="1">
      <c r="A61" s="46"/>
      <c r="B61" s="46"/>
      <c r="C61" s="46"/>
      <c r="D61" s="46"/>
      <c r="E61" s="384" t="str">
        <f>IF(OR(J42=AS48,J42=AS49,J42=AS50,J42=AS51),"※標準的な算出方法における算出基礎は以下のとおり。","")</f>
        <v/>
      </c>
      <c r="F61" s="384"/>
      <c r="G61" s="384"/>
      <c r="H61" s="384"/>
      <c r="I61" s="384"/>
      <c r="J61" s="384"/>
      <c r="K61" s="384"/>
      <c r="L61" s="384"/>
      <c r="M61" s="384"/>
      <c r="N61" s="384"/>
      <c r="O61" s="384"/>
      <c r="P61" s="384"/>
      <c r="Q61" s="384"/>
      <c r="R61" s="384"/>
      <c r="S61" s="384"/>
      <c r="T61" s="384"/>
      <c r="U61" s="384"/>
      <c r="V61" s="384"/>
      <c r="W61" s="384"/>
      <c r="X61" s="384"/>
      <c r="Y61" s="384"/>
      <c r="Z61" s="384"/>
      <c r="AA61" s="384"/>
      <c r="AB61" s="46"/>
      <c r="AC61" s="46"/>
      <c r="AD61" s="93"/>
      <c r="AE61" s="89"/>
      <c r="AF61" s="89"/>
      <c r="AG61" s="89"/>
      <c r="AH61" s="89"/>
      <c r="AI61" s="89"/>
      <c r="AJ61" s="89"/>
      <c r="AK61" s="89"/>
      <c r="AL61" s="89"/>
      <c r="AM61" s="89"/>
      <c r="AN61" s="89"/>
      <c r="AO61" s="89"/>
      <c r="AP61" s="89"/>
      <c r="AQ61" s="89"/>
      <c r="AR61" s="89"/>
      <c r="AS61" s="89"/>
      <c r="AT61" s="89"/>
      <c r="AU61" s="89"/>
      <c r="AV61" s="89"/>
      <c r="AW61" s="89"/>
      <c r="AX61" s="84"/>
      <c r="AY61" s="84"/>
      <c r="AZ61" s="84"/>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row>
    <row r="62" spans="1:151" s="6" customFormat="1" ht="17.100000000000001" customHeight="1">
      <c r="A62" s="46"/>
      <c r="B62" s="46"/>
      <c r="C62" s="46"/>
      <c r="D62" s="46"/>
      <c r="E62" s="384" t="str">
        <f>IF(OR(J42=AS48,J42=AS49,J42=AS50,J42=AS51),"Ａ：当該地方団体による返礼品等の調達費用","")</f>
        <v/>
      </c>
      <c r="F62" s="384"/>
      <c r="G62" s="384"/>
      <c r="H62" s="384"/>
      <c r="I62" s="384"/>
      <c r="J62" s="384"/>
      <c r="K62" s="384"/>
      <c r="L62" s="384"/>
      <c r="M62" s="384"/>
      <c r="N62" s="384"/>
      <c r="O62" s="384"/>
      <c r="P62" s="384"/>
      <c r="Q62" s="384"/>
      <c r="R62" s="384"/>
      <c r="S62" s="384"/>
      <c r="T62" s="384"/>
      <c r="V62" s="386" t="str">
        <f>IF(OR(J42=AS48,J42=AS49,J42=AS50,J42=AS51),H17,"")</f>
        <v/>
      </c>
      <c r="W62" s="386"/>
      <c r="X62" s="386"/>
      <c r="Y62" s="386"/>
      <c r="Z62" s="386"/>
      <c r="AA62" s="52" t="str">
        <f>IF(OR(J42=AS48,J42=AS49,J42=AS50,J42=AS51),"円","")</f>
        <v/>
      </c>
      <c r="AB62" s="46"/>
      <c r="AC62" s="46"/>
      <c r="AD62" s="93"/>
      <c r="AE62" s="89"/>
      <c r="AF62" s="89"/>
      <c r="AG62" s="89"/>
      <c r="AH62" s="89"/>
      <c r="AI62" s="89"/>
      <c r="AJ62" s="89"/>
      <c r="AK62" s="89"/>
      <c r="AL62" s="89"/>
      <c r="AM62" s="89"/>
      <c r="AN62" s="89"/>
      <c r="AO62" s="89"/>
      <c r="AP62" s="89"/>
      <c r="AQ62" s="89"/>
      <c r="AR62" s="89"/>
      <c r="AS62" s="89"/>
      <c r="AT62" s="89"/>
      <c r="AU62" s="89"/>
      <c r="AV62" s="89"/>
      <c r="AW62" s="89"/>
      <c r="AX62" s="84"/>
      <c r="AY62" s="84"/>
      <c r="AZ62" s="84"/>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row>
    <row r="63" spans="1:151" s="6" customFormat="1" ht="17.100000000000001" customHeight="1">
      <c r="A63" s="46"/>
      <c r="B63" s="46"/>
      <c r="C63" s="46"/>
      <c r="D63" s="46"/>
      <c r="E63" s="359" t="str">
        <f>IF(OR(J42=AS48,J42=AS49,J42=AS50,J42=AS51),"Ｂ：当該返礼品等の製造・販売等のために当該地方団体","")</f>
        <v/>
      </c>
      <c r="F63" s="359"/>
      <c r="G63" s="359"/>
      <c r="H63" s="359"/>
      <c r="I63" s="359"/>
      <c r="J63" s="359"/>
      <c r="K63" s="359"/>
      <c r="L63" s="359"/>
      <c r="M63" s="359"/>
      <c r="N63" s="359"/>
      <c r="O63" s="359"/>
      <c r="P63" s="359"/>
      <c r="Q63" s="359"/>
      <c r="R63" s="359"/>
      <c r="S63" s="359"/>
      <c r="T63" s="359"/>
      <c r="U63" s="359"/>
      <c r="V63" s="359"/>
      <c r="W63" s="43"/>
      <c r="X63" s="43"/>
      <c r="Y63" s="43"/>
      <c r="Z63" s="43"/>
      <c r="AA63" s="43"/>
      <c r="AB63" s="46"/>
      <c r="AC63" s="46"/>
      <c r="AD63" s="93"/>
      <c r="AE63" s="89"/>
      <c r="AF63" s="89"/>
      <c r="AG63" s="89"/>
      <c r="AH63" s="89"/>
      <c r="AI63" s="89"/>
      <c r="AJ63" s="89"/>
      <c r="AK63" s="89"/>
      <c r="AL63" s="89"/>
      <c r="AM63" s="89"/>
      <c r="AN63" s="89"/>
      <c r="AO63" s="89"/>
      <c r="AP63" s="89"/>
      <c r="AQ63" s="89"/>
      <c r="AR63" s="89"/>
      <c r="AS63" s="89"/>
      <c r="AT63" s="89"/>
      <c r="AU63" s="89"/>
      <c r="AV63" s="89"/>
      <c r="AW63" s="89"/>
      <c r="AX63" s="84"/>
      <c r="AY63" s="84"/>
      <c r="AZ63" s="84"/>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row>
    <row r="64" spans="1:151" s="6" customFormat="1" ht="17.100000000000001" customHeight="1">
      <c r="A64" s="46"/>
      <c r="B64" s="46"/>
      <c r="C64" s="46"/>
      <c r="D64" s="46"/>
      <c r="E64" s="384" t="str">
        <f>IF(OR(J42=AS48,J42=AS49,J42=AS50,J42=AS51),"　　の区域外で生じた費用","")</f>
        <v/>
      </c>
      <c r="F64" s="384"/>
      <c r="G64" s="384"/>
      <c r="H64" s="384"/>
      <c r="I64" s="384"/>
      <c r="J64" s="384"/>
      <c r="K64" s="384"/>
      <c r="L64" s="384"/>
      <c r="M64" s="384"/>
      <c r="N64" s="384"/>
      <c r="O64" s="384"/>
      <c r="P64" s="384"/>
      <c r="Q64" s="384"/>
      <c r="R64" s="384"/>
      <c r="S64" s="384"/>
      <c r="T64" s="384"/>
      <c r="V64" s="387"/>
      <c r="W64" s="387"/>
      <c r="X64" s="387"/>
      <c r="Y64" s="387"/>
      <c r="Z64" s="387"/>
      <c r="AA64" s="52" t="str">
        <f>IF(OR(J42=AS48,J42=AS49,J42=AS50,J42=AS51),"円","")</f>
        <v/>
      </c>
      <c r="AB64" s="46"/>
      <c r="AC64" s="46"/>
      <c r="AD64" s="93"/>
      <c r="AE64" s="89"/>
      <c r="AF64" s="89"/>
      <c r="AG64" s="89"/>
      <c r="AH64" s="89"/>
      <c r="AI64" s="89"/>
      <c r="AJ64" s="89"/>
      <c r="AK64" s="89"/>
      <c r="AL64" s="89"/>
      <c r="AM64" s="89"/>
      <c r="AN64" s="89"/>
      <c r="AO64" s="89"/>
      <c r="AP64" s="89"/>
      <c r="AQ64" s="89"/>
      <c r="AR64" s="89"/>
      <c r="AS64" s="89"/>
      <c r="AT64" s="89"/>
      <c r="AU64" s="89"/>
      <c r="AV64" s="89"/>
      <c r="AW64" s="89"/>
      <c r="AX64" s="84"/>
      <c r="AY64" s="84"/>
      <c r="AZ64" s="84"/>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row>
    <row r="65" spans="1:151" ht="17.100000000000001" customHeight="1">
      <c r="A65" s="45"/>
      <c r="B65" s="45"/>
      <c r="C65" s="45"/>
      <c r="D65" s="45"/>
      <c r="E65" s="43"/>
      <c r="F65" s="43"/>
      <c r="G65" s="43"/>
      <c r="H65" s="43"/>
      <c r="I65" s="43"/>
      <c r="J65" s="43"/>
      <c r="K65" s="43"/>
      <c r="L65" s="43"/>
      <c r="M65" s="43"/>
      <c r="N65" s="43"/>
      <c r="O65" s="43"/>
      <c r="P65" s="43"/>
      <c r="Q65" s="43"/>
      <c r="R65" s="43"/>
      <c r="S65" s="43"/>
      <c r="T65" s="43"/>
      <c r="U65" s="43"/>
      <c r="V65" s="43"/>
      <c r="W65" s="43"/>
      <c r="X65" s="43"/>
      <c r="Y65" s="43"/>
      <c r="Z65" s="43"/>
      <c r="AA65" s="43"/>
      <c r="AB65" s="45"/>
      <c r="AC65" s="45"/>
      <c r="AD65" s="92"/>
      <c r="AE65" s="85"/>
      <c r="AF65" s="85"/>
      <c r="AG65" s="85"/>
      <c r="AH65" s="85"/>
      <c r="AI65" s="85"/>
      <c r="AJ65" s="85"/>
      <c r="AK65" s="85"/>
      <c r="AL65" s="85"/>
      <c r="AM65" s="85"/>
      <c r="AN65" s="85"/>
      <c r="AO65" s="85"/>
      <c r="AP65" s="85"/>
      <c r="AQ65" s="85"/>
      <c r="AR65" s="85"/>
      <c r="AS65" s="89"/>
      <c r="AT65" s="85"/>
      <c r="AU65" s="85"/>
      <c r="AV65" s="85"/>
      <c r="AW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c r="DN65" s="85"/>
      <c r="DO65" s="85"/>
      <c r="DP65" s="85"/>
      <c r="DQ65" s="85"/>
      <c r="DR65" s="85"/>
      <c r="DS65" s="85"/>
      <c r="DT65" s="85"/>
      <c r="DU65" s="85"/>
      <c r="DV65" s="85"/>
      <c r="DW65" s="85"/>
      <c r="DX65" s="85"/>
      <c r="DY65" s="85"/>
      <c r="DZ65" s="85"/>
      <c r="EA65" s="85"/>
      <c r="EB65" s="85"/>
      <c r="EC65" s="85"/>
      <c r="ED65" s="85"/>
      <c r="EE65" s="85"/>
      <c r="EF65" s="85"/>
      <c r="EG65" s="85"/>
      <c r="EH65" s="85"/>
      <c r="EI65" s="85"/>
      <c r="EJ65" s="85"/>
      <c r="EK65" s="85"/>
      <c r="EL65" s="85"/>
      <c r="EM65" s="85"/>
      <c r="EN65" s="85"/>
      <c r="EO65" s="85"/>
      <c r="EP65" s="85"/>
      <c r="EQ65" s="85"/>
      <c r="ER65" s="85"/>
      <c r="ES65" s="85"/>
      <c r="ET65" s="85"/>
      <c r="EU65" s="85"/>
    </row>
    <row r="66" spans="1:151" s="6" customFormat="1" ht="17.100000000000001" customHeight="1">
      <c r="A66" s="46"/>
      <c r="B66" s="46"/>
      <c r="C66" s="46"/>
      <c r="D66" s="46" t="str">
        <f>IF(C69="","","✓")</f>
        <v/>
      </c>
      <c r="E66" s="43" t="str">
        <f>IF(OR(J42=AS48,J42=AS49,J42=AS50,J42=AS51),"その他の算出方法","")</f>
        <v/>
      </c>
      <c r="F66" s="43"/>
      <c r="G66" s="43"/>
      <c r="H66" s="43"/>
      <c r="I66" s="43"/>
      <c r="J66" s="43"/>
      <c r="K66" s="43"/>
      <c r="L66" s="43"/>
      <c r="M66" s="43"/>
      <c r="N66" s="43"/>
      <c r="O66" s="43"/>
      <c r="P66" s="43"/>
      <c r="Q66" s="43"/>
      <c r="R66" s="43"/>
      <c r="S66" s="43"/>
      <c r="T66" s="43"/>
      <c r="U66" s="43"/>
      <c r="V66" s="43"/>
      <c r="W66" s="43"/>
      <c r="X66" s="43"/>
      <c r="Y66" s="43"/>
      <c r="Z66" s="43"/>
      <c r="AA66" s="43"/>
      <c r="AB66" s="46"/>
      <c r="AC66" s="46"/>
      <c r="AD66" s="93"/>
      <c r="AE66" s="89"/>
      <c r="AF66" s="89"/>
      <c r="AG66" s="89"/>
      <c r="AH66" s="89"/>
      <c r="AI66" s="89"/>
      <c r="AJ66" s="89"/>
      <c r="AK66" s="89"/>
      <c r="AL66" s="89"/>
      <c r="AM66" s="89"/>
      <c r="AN66" s="89"/>
      <c r="AO66" s="89"/>
      <c r="AP66" s="89"/>
      <c r="AQ66" s="89"/>
      <c r="AR66" s="89"/>
      <c r="AS66" s="85"/>
      <c r="AT66" s="89"/>
      <c r="AU66" s="89"/>
      <c r="AV66" s="89"/>
      <c r="AW66" s="89"/>
      <c r="AX66" s="84"/>
      <c r="AY66" s="84"/>
      <c r="AZ66" s="84"/>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row>
    <row r="67" spans="1:151" s="6" customFormat="1" ht="17.100000000000001" customHeight="1">
      <c r="A67" s="46"/>
      <c r="B67" s="46"/>
      <c r="C67" s="46"/>
      <c r="D67" s="46"/>
      <c r="E67" s="43" t="str">
        <f>IF(OR(J42=AS48,J42=AS49,J42=AS50,J42=AS51),"※その他の算出方法とする理由及びその算出方法の詳細は以下のとおり。","")</f>
        <v/>
      </c>
      <c r="F67" s="43"/>
      <c r="G67" s="43"/>
      <c r="H67" s="43"/>
      <c r="I67" s="43"/>
      <c r="J67" s="43"/>
      <c r="K67" s="43"/>
      <c r="L67" s="43"/>
      <c r="M67" s="43"/>
      <c r="N67" s="43"/>
      <c r="O67" s="43"/>
      <c r="P67" s="43"/>
      <c r="Q67" s="43"/>
      <c r="R67" s="43"/>
      <c r="S67" s="43"/>
      <c r="T67" s="43"/>
      <c r="U67" s="43"/>
      <c r="V67" s="43"/>
      <c r="W67" s="43"/>
      <c r="X67" s="43"/>
      <c r="Y67" s="43"/>
      <c r="Z67" s="43"/>
      <c r="AA67" s="43"/>
      <c r="AB67" s="46"/>
      <c r="AC67" s="46"/>
      <c r="AD67" s="93"/>
      <c r="AE67" s="89"/>
      <c r="AF67" s="89"/>
      <c r="AG67" s="89"/>
      <c r="AH67" s="89"/>
      <c r="AI67" s="89"/>
      <c r="AJ67" s="89"/>
      <c r="AK67" s="89"/>
      <c r="AL67" s="89"/>
      <c r="AM67" s="89"/>
      <c r="AN67" s="89"/>
      <c r="AO67" s="89"/>
      <c r="AP67" s="89"/>
      <c r="AQ67" s="89"/>
      <c r="AR67" s="89"/>
      <c r="AS67" s="89"/>
      <c r="AT67" s="89"/>
      <c r="AU67" s="89"/>
      <c r="AV67" s="89"/>
      <c r="AW67" s="89"/>
      <c r="AX67" s="84"/>
      <c r="AY67" s="84"/>
      <c r="AZ67" s="84"/>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row>
    <row r="68" spans="1:151" ht="17.100000000000001"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92"/>
      <c r="AE68" s="85"/>
      <c r="AF68" s="85"/>
      <c r="AG68" s="85"/>
      <c r="AH68" s="85"/>
      <c r="AI68" s="85"/>
      <c r="AJ68" s="85"/>
      <c r="AK68" s="85"/>
      <c r="AL68" s="85"/>
      <c r="AM68" s="85"/>
      <c r="AN68" s="85"/>
      <c r="AO68" s="85"/>
      <c r="AP68" s="85"/>
      <c r="AQ68" s="85"/>
      <c r="AR68" s="85"/>
      <c r="AS68" s="89"/>
      <c r="AT68" s="85"/>
      <c r="AU68" s="85"/>
      <c r="AV68" s="85"/>
      <c r="AW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c r="EU68" s="85"/>
    </row>
    <row r="69" spans="1:151" s="6" customFormat="1" ht="17.100000000000001" customHeight="1">
      <c r="A69" s="46"/>
      <c r="B69" s="47"/>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383"/>
      <c r="AA69" s="383"/>
      <c r="AB69" s="46"/>
      <c r="AC69" s="46"/>
      <c r="AD69" s="93"/>
      <c r="AE69" s="89"/>
      <c r="AF69" s="89"/>
      <c r="AG69" s="89"/>
      <c r="AH69" s="89"/>
      <c r="AI69" s="89"/>
      <c r="AJ69" s="89"/>
      <c r="AK69" s="89"/>
      <c r="AL69" s="89"/>
      <c r="AM69" s="89"/>
      <c r="AN69" s="89"/>
      <c r="AO69" s="89"/>
      <c r="AP69" s="89"/>
      <c r="AQ69" s="89"/>
      <c r="AR69" s="89"/>
      <c r="AS69" s="85"/>
      <c r="AT69" s="89"/>
      <c r="AU69" s="89"/>
      <c r="AV69" s="89"/>
      <c r="AW69" s="89"/>
      <c r="AX69" s="84"/>
      <c r="AY69" s="84"/>
      <c r="AZ69" s="84"/>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row>
    <row r="70" spans="1:151" s="6" customFormat="1" ht="17.100000000000001" customHeight="1">
      <c r="A70" s="46"/>
      <c r="B70" s="47"/>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46"/>
      <c r="AC70" s="46"/>
      <c r="AD70" s="93"/>
      <c r="AE70" s="89"/>
      <c r="AF70" s="89"/>
      <c r="AG70" s="89"/>
      <c r="AH70" s="89"/>
      <c r="AI70" s="89"/>
      <c r="AJ70" s="89"/>
      <c r="AK70" s="89"/>
      <c r="AL70" s="89"/>
      <c r="AM70" s="89"/>
      <c r="AN70" s="89"/>
      <c r="AO70" s="89"/>
      <c r="AP70" s="89"/>
      <c r="AQ70" s="89"/>
      <c r="AR70" s="89"/>
      <c r="AS70" s="89"/>
      <c r="AT70" s="89"/>
      <c r="AU70" s="89"/>
      <c r="AV70" s="89"/>
      <c r="AW70" s="89"/>
      <c r="AX70" s="84"/>
      <c r="AY70" s="84"/>
      <c r="AZ70" s="84"/>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row>
    <row r="71" spans="1:151" s="6" customFormat="1" ht="17.100000000000001" customHeight="1">
      <c r="A71" s="46"/>
      <c r="B71" s="48"/>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46"/>
      <c r="AC71" s="46"/>
      <c r="AD71" s="93"/>
      <c r="AE71" s="89"/>
      <c r="AF71" s="89"/>
      <c r="AG71" s="89"/>
      <c r="AH71" s="89"/>
      <c r="AI71" s="89"/>
      <c r="AJ71" s="89"/>
      <c r="AK71" s="89"/>
      <c r="AL71" s="89"/>
      <c r="AM71" s="89"/>
      <c r="AN71" s="89"/>
      <c r="AO71" s="89"/>
      <c r="AP71" s="89"/>
      <c r="AQ71" s="89"/>
      <c r="AR71" s="89"/>
      <c r="AS71" s="89"/>
      <c r="AT71" s="89"/>
      <c r="AU71" s="89"/>
      <c r="AV71" s="89"/>
      <c r="AW71" s="89"/>
      <c r="AX71" s="84"/>
      <c r="AY71" s="84"/>
      <c r="AZ71" s="84"/>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row>
    <row r="72" spans="1:151" s="6" customFormat="1" ht="17.100000000000001" customHeight="1">
      <c r="A72" s="46"/>
      <c r="B72" s="48"/>
      <c r="C72" s="383"/>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46"/>
      <c r="AC72" s="46"/>
      <c r="AD72" s="93"/>
      <c r="AE72" s="89"/>
      <c r="AF72" s="89"/>
      <c r="AG72" s="89"/>
      <c r="AH72" s="89"/>
      <c r="AI72" s="89"/>
      <c r="AJ72" s="89"/>
      <c r="AK72" s="89"/>
      <c r="AL72" s="89"/>
      <c r="AM72" s="89"/>
      <c r="AN72" s="89"/>
      <c r="AO72" s="89"/>
      <c r="AP72" s="89"/>
      <c r="AQ72" s="89"/>
      <c r="AR72" s="89"/>
      <c r="AS72" s="89"/>
      <c r="AT72" s="89"/>
      <c r="AU72" s="89"/>
      <c r="AV72" s="89"/>
      <c r="AW72" s="89"/>
      <c r="AX72" s="84"/>
      <c r="AY72" s="84"/>
      <c r="AZ72" s="84"/>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row>
    <row r="73" spans="1:151" s="6" customFormat="1" ht="17.100000000000001" customHeight="1">
      <c r="A73" s="46"/>
      <c r="B73" s="47"/>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46"/>
      <c r="AC73" s="46"/>
      <c r="AD73" s="93"/>
      <c r="AE73" s="89"/>
      <c r="AF73" s="89"/>
      <c r="AG73" s="89"/>
      <c r="AH73" s="89"/>
      <c r="AI73" s="89"/>
      <c r="AJ73" s="89"/>
      <c r="AK73" s="89"/>
      <c r="AL73" s="89"/>
      <c r="AM73" s="89"/>
      <c r="AN73" s="89"/>
      <c r="AO73" s="89"/>
      <c r="AP73" s="89"/>
      <c r="AQ73" s="89"/>
      <c r="AR73" s="89"/>
      <c r="AS73" s="89"/>
      <c r="AT73" s="89"/>
      <c r="AU73" s="89"/>
      <c r="AV73" s="89"/>
      <c r="AW73" s="89"/>
      <c r="AX73" s="84"/>
      <c r="AY73" s="84"/>
      <c r="AZ73" s="84"/>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row>
    <row r="74" spans="1:151" s="6" customFormat="1" ht="17.100000000000001" customHeight="1">
      <c r="A74" s="46"/>
      <c r="B74" s="47"/>
      <c r="C74" s="383"/>
      <c r="D74" s="383"/>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46"/>
      <c r="AC74" s="46"/>
      <c r="AD74" s="93"/>
      <c r="AE74" s="89"/>
      <c r="AF74" s="89"/>
      <c r="AG74" s="89"/>
      <c r="AH74" s="89"/>
      <c r="AI74" s="89"/>
      <c r="AJ74" s="89"/>
      <c r="AK74" s="89"/>
      <c r="AL74" s="89"/>
      <c r="AM74" s="89"/>
      <c r="AN74" s="89"/>
      <c r="AO74" s="89"/>
      <c r="AP74" s="89"/>
      <c r="AQ74" s="89"/>
      <c r="AR74" s="89"/>
      <c r="AS74" s="89"/>
      <c r="AT74" s="89"/>
      <c r="AU74" s="89"/>
      <c r="AV74" s="89"/>
      <c r="AW74" s="89"/>
      <c r="AX74" s="84"/>
      <c r="AY74" s="84"/>
      <c r="AZ74" s="84"/>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row>
    <row r="75" spans="1:151" ht="17.100000000000001"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92"/>
      <c r="AE75" s="85"/>
      <c r="AF75" s="85"/>
      <c r="AG75" s="85"/>
      <c r="AH75" s="85"/>
      <c r="AI75" s="85"/>
      <c r="AJ75" s="85"/>
      <c r="AK75" s="85"/>
      <c r="AL75" s="85"/>
      <c r="AM75" s="85"/>
      <c r="AN75" s="85"/>
      <c r="AO75" s="85"/>
      <c r="AP75" s="85"/>
      <c r="AQ75" s="85"/>
      <c r="AR75" s="85"/>
      <c r="AS75" s="89"/>
      <c r="AT75" s="85"/>
      <c r="AU75" s="85"/>
      <c r="AV75" s="85"/>
      <c r="AW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row>
    <row r="76" spans="1:151" s="6" customFormat="1" ht="19.2" customHeight="1">
      <c r="A76" s="46"/>
      <c r="B76" s="46"/>
      <c r="C76" s="51" t="str">
        <f>IF(OR(J42=AS48,J42=AS49,J42=AS50,J42=AS51),"また、当該返礼品等の製造・加工地※１は","")</f>
        <v/>
      </c>
      <c r="D76" s="51"/>
      <c r="E76" s="51"/>
      <c r="F76" s="51"/>
      <c r="G76" s="51"/>
      <c r="H76" s="51"/>
      <c r="I76" s="51"/>
      <c r="J76" s="51"/>
      <c r="K76" s="51"/>
      <c r="L76" s="51"/>
      <c r="M76" s="51"/>
      <c r="N76" s="51"/>
      <c r="P76" s="57"/>
      <c r="Q76" s="390" t="str">
        <f>IF(OR(J42=AS48,J42=AS49,J42=AS50,J42=AS51),"茨城県　小美玉市","")</f>
        <v/>
      </c>
      <c r="R76" s="390"/>
      <c r="S76" s="390"/>
      <c r="T76" s="390"/>
      <c r="U76" s="390"/>
      <c r="V76" s="390"/>
      <c r="W76" s="390"/>
      <c r="X76" s="390"/>
      <c r="Y76" s="390"/>
      <c r="Z76" s="390"/>
      <c r="AA76" s="390"/>
      <c r="AB76" s="46"/>
      <c r="AC76" s="46"/>
      <c r="AD76" s="93"/>
      <c r="AE76" s="89"/>
      <c r="AF76" s="89"/>
      <c r="AG76" s="89"/>
      <c r="AH76" s="89"/>
      <c r="AI76" s="89"/>
      <c r="AJ76" s="89"/>
      <c r="AK76" s="89"/>
      <c r="AL76" s="89"/>
      <c r="AM76" s="89"/>
      <c r="AN76" s="89"/>
      <c r="AO76" s="89"/>
      <c r="AP76" s="89"/>
      <c r="AQ76" s="89"/>
      <c r="AR76" s="89"/>
      <c r="AS76" s="85"/>
      <c r="AT76" s="89"/>
      <c r="AU76" s="89"/>
      <c r="AV76" s="89"/>
      <c r="AW76" s="89"/>
      <c r="AX76" s="84"/>
      <c r="AY76" s="84"/>
      <c r="AZ76" s="84"/>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row>
    <row r="77" spans="1:151" s="6" customFormat="1" ht="19.2" customHeight="1">
      <c r="A77" s="46"/>
      <c r="B77" s="46"/>
      <c r="C77" s="388" t="str">
        <f>IF(OR(J42=AS48,J42=AS49,J42=AS50,J42=AS51),"であり、一般販売価格は","")</f>
        <v/>
      </c>
      <c r="D77" s="388"/>
      <c r="E77" s="388"/>
      <c r="F77" s="388"/>
      <c r="G77" s="388"/>
      <c r="H77" s="388"/>
      <c r="I77" s="388"/>
      <c r="J77" s="388"/>
      <c r="K77" s="389" t="str">
        <f>IF(OR(J42=AS48,J42=AS49,J42=AS50,J42=AS51),P17,"")</f>
        <v/>
      </c>
      <c r="L77" s="389"/>
      <c r="M77" s="389"/>
      <c r="N77" s="389"/>
      <c r="O77" s="389"/>
      <c r="P77" s="389"/>
      <c r="Q77" s="53" t="str">
        <f>IF(OR(J42=AS48,J42=AS49,J42=AS50,J42=AS51),"円です※２。","")</f>
        <v/>
      </c>
      <c r="R77" s="53"/>
      <c r="S77" s="53"/>
      <c r="T77" s="53"/>
      <c r="U77" s="53"/>
      <c r="V77" s="53"/>
      <c r="W77" s="53"/>
      <c r="X77" s="53"/>
      <c r="Y77" s="53"/>
      <c r="Z77" s="53"/>
      <c r="AA77" s="53"/>
      <c r="AB77" s="46"/>
      <c r="AC77" s="46"/>
      <c r="AD77" s="93"/>
      <c r="AE77" s="89"/>
      <c r="AF77" s="89"/>
      <c r="AG77" s="89"/>
      <c r="AH77" s="89"/>
      <c r="AI77" s="89"/>
      <c r="AJ77" s="89"/>
      <c r="AK77" s="89"/>
      <c r="AL77" s="89"/>
      <c r="AM77" s="89"/>
      <c r="AN77" s="89"/>
      <c r="AO77" s="89"/>
      <c r="AP77" s="89"/>
      <c r="AQ77" s="89"/>
      <c r="AR77" s="89"/>
      <c r="AS77" s="89"/>
      <c r="AT77" s="89"/>
      <c r="AU77" s="89"/>
      <c r="AV77" s="89"/>
      <c r="AW77" s="89"/>
      <c r="AX77" s="84"/>
      <c r="AY77" s="84"/>
      <c r="AZ77" s="84"/>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row>
    <row r="78" spans="1:151" ht="13.2"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92"/>
      <c r="AE78" s="85"/>
      <c r="AF78" s="85"/>
      <c r="AG78" s="85"/>
      <c r="AH78" s="85"/>
      <c r="AI78" s="85"/>
      <c r="AJ78" s="85"/>
      <c r="AK78" s="85"/>
      <c r="AL78" s="85"/>
      <c r="AM78" s="85"/>
      <c r="AN78" s="85"/>
      <c r="AO78" s="85"/>
      <c r="AP78" s="85"/>
      <c r="AQ78" s="85"/>
      <c r="AR78" s="85"/>
      <c r="AS78" s="89"/>
      <c r="AT78" s="85"/>
      <c r="AU78" s="85"/>
      <c r="AV78" s="85"/>
      <c r="AW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row>
    <row r="79" spans="1:151" ht="16.2" customHeight="1">
      <c r="A79" s="45"/>
      <c r="B79" s="45"/>
      <c r="C79" s="385" t="str">
        <f>IF(OR(J42=AS48,J42=AS49,J42=AS50,J42=AS51),"なお、当該返礼品等を取り扱うに当たって、下記の事項に同意します。
・　当該返礼品等については、以下に掲げる場合を除き、他の地方団体の地場産品基準（平成31年総務省告示第179号第６条をいう。以下同じ。）第３号の返礼品等として取り扱わないこと。","")</f>
        <v/>
      </c>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45"/>
      <c r="AC79" s="45"/>
      <c r="AD79" s="92"/>
      <c r="AE79" s="85"/>
      <c r="AF79" s="85"/>
      <c r="AG79" s="85"/>
      <c r="AH79" s="85"/>
      <c r="AI79" s="85"/>
      <c r="AJ79" s="85"/>
      <c r="AK79" s="85"/>
      <c r="AL79" s="85"/>
      <c r="AM79" s="85"/>
      <c r="AN79" s="85"/>
      <c r="AO79" s="85"/>
      <c r="AP79" s="85"/>
      <c r="AQ79" s="85"/>
      <c r="AR79" s="85"/>
      <c r="AS79" s="85"/>
      <c r="AT79" s="85"/>
      <c r="AU79" s="85"/>
      <c r="AV79" s="85"/>
      <c r="AW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5"/>
      <c r="ES79" s="85"/>
      <c r="ET79" s="85"/>
      <c r="EU79" s="85"/>
    </row>
    <row r="80" spans="1:151" ht="16.2" customHeight="1">
      <c r="A80" s="45"/>
      <c r="B80" s="50"/>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45"/>
      <c r="AC80" s="45"/>
      <c r="AD80" s="92"/>
      <c r="AE80" s="85"/>
      <c r="AF80" s="85"/>
      <c r="AG80" s="85"/>
      <c r="AH80" s="85"/>
      <c r="AI80" s="85"/>
      <c r="AJ80" s="85"/>
      <c r="AK80" s="85"/>
      <c r="AL80" s="85"/>
      <c r="AM80" s="85"/>
      <c r="AN80" s="85"/>
      <c r="AO80" s="85"/>
      <c r="AP80" s="85"/>
      <c r="AQ80" s="85"/>
      <c r="AR80" s="85"/>
      <c r="AS80" s="85"/>
      <c r="AT80" s="85"/>
      <c r="AU80" s="85"/>
      <c r="AV80" s="85"/>
      <c r="AW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85"/>
      <c r="DO80" s="85"/>
      <c r="DP80" s="85"/>
      <c r="DQ80" s="85"/>
      <c r="DR80" s="85"/>
      <c r="DS80" s="85"/>
      <c r="DT80" s="85"/>
      <c r="DU80" s="85"/>
      <c r="DV80" s="85"/>
      <c r="DW80" s="85"/>
      <c r="DX80" s="85"/>
      <c r="DY80" s="85"/>
      <c r="DZ80" s="85"/>
      <c r="EA80" s="85"/>
      <c r="EB80" s="85"/>
      <c r="EC80" s="85"/>
      <c r="ED80" s="85"/>
      <c r="EE80" s="85"/>
      <c r="EF80" s="85"/>
      <c r="EG80" s="85"/>
      <c r="EH80" s="85"/>
      <c r="EI80" s="85"/>
      <c r="EJ80" s="85"/>
      <c r="EK80" s="85"/>
      <c r="EL80" s="85"/>
      <c r="EM80" s="85"/>
      <c r="EN80" s="85"/>
      <c r="EO80" s="85"/>
      <c r="EP80" s="85"/>
      <c r="EQ80" s="85"/>
      <c r="ER80" s="85"/>
      <c r="ES80" s="85"/>
      <c r="ET80" s="85"/>
      <c r="EU80" s="85"/>
    </row>
    <row r="81" spans="1:151" ht="16.2" customHeight="1">
      <c r="A81" s="45"/>
      <c r="B81" s="50"/>
      <c r="C81" s="385"/>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45"/>
      <c r="AC81" s="45"/>
      <c r="AD81" s="92"/>
      <c r="AE81" s="85"/>
      <c r="AF81" s="85"/>
      <c r="AG81" s="85"/>
      <c r="AH81" s="85"/>
      <c r="AI81" s="85"/>
      <c r="AJ81" s="85"/>
      <c r="AK81" s="85"/>
      <c r="AL81" s="85"/>
      <c r="AM81" s="85"/>
      <c r="AN81" s="85"/>
      <c r="AO81" s="85"/>
      <c r="AP81" s="85"/>
      <c r="AQ81" s="85"/>
      <c r="AR81" s="85"/>
      <c r="AS81" s="85"/>
      <c r="AT81" s="85"/>
      <c r="AU81" s="85"/>
      <c r="AV81" s="85"/>
      <c r="AW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85"/>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c r="EO81" s="85"/>
      <c r="EP81" s="85"/>
      <c r="EQ81" s="85"/>
      <c r="ER81" s="85"/>
      <c r="ES81" s="85"/>
      <c r="ET81" s="85"/>
      <c r="EU81" s="85"/>
    </row>
    <row r="82" spans="1:151" ht="16.2" customHeight="1">
      <c r="A82" s="45"/>
      <c r="B82" s="50"/>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45"/>
      <c r="AC82" s="45"/>
      <c r="AD82" s="92"/>
      <c r="AE82" s="85"/>
      <c r="AF82" s="85"/>
      <c r="AG82" s="85"/>
      <c r="AH82" s="85"/>
      <c r="AI82" s="85"/>
      <c r="AJ82" s="85"/>
      <c r="AK82" s="85"/>
      <c r="AL82" s="85"/>
      <c r="AM82" s="85"/>
      <c r="AN82" s="85"/>
      <c r="AO82" s="85"/>
      <c r="AP82" s="85"/>
      <c r="AQ82" s="85"/>
      <c r="AR82" s="85"/>
      <c r="AS82" s="85"/>
      <c r="AT82" s="85"/>
      <c r="AU82" s="85"/>
      <c r="AV82" s="85"/>
      <c r="AW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85"/>
    </row>
    <row r="83" spans="1:151" ht="9.6" customHeight="1">
      <c r="A83" s="45"/>
      <c r="B83" s="50"/>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45"/>
      <c r="AC83" s="45"/>
      <c r="AD83" s="92"/>
      <c r="AE83" s="85"/>
      <c r="AF83" s="85"/>
      <c r="AG83" s="85"/>
      <c r="AH83" s="85"/>
      <c r="AI83" s="85"/>
      <c r="AJ83" s="85"/>
      <c r="AK83" s="85"/>
      <c r="AL83" s="85"/>
      <c r="AM83" s="85"/>
      <c r="AN83" s="85"/>
      <c r="AO83" s="85"/>
      <c r="AP83" s="85"/>
      <c r="AQ83" s="85"/>
      <c r="AR83" s="85"/>
      <c r="AS83" s="85"/>
      <c r="AT83" s="85"/>
      <c r="AU83" s="85"/>
      <c r="AV83" s="85"/>
      <c r="AW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85"/>
      <c r="DM83" s="85"/>
      <c r="DN83" s="85"/>
      <c r="DO83" s="85"/>
      <c r="DP83" s="85"/>
      <c r="DQ83" s="85"/>
      <c r="DR83" s="85"/>
      <c r="DS83" s="85"/>
      <c r="DT83" s="85"/>
      <c r="DU83" s="85"/>
      <c r="DV83" s="85"/>
      <c r="DW83" s="85"/>
      <c r="DX83" s="85"/>
      <c r="DY83" s="85"/>
      <c r="DZ83" s="85"/>
      <c r="EA83" s="85"/>
      <c r="EB83" s="85"/>
      <c r="EC83" s="85"/>
      <c r="ED83" s="85"/>
      <c r="EE83" s="85"/>
      <c r="EF83" s="85"/>
      <c r="EG83" s="85"/>
      <c r="EH83" s="85"/>
      <c r="EI83" s="85"/>
      <c r="EJ83" s="85"/>
      <c r="EK83" s="85"/>
      <c r="EL83" s="85"/>
      <c r="EM83" s="85"/>
      <c r="EN83" s="85"/>
      <c r="EO83" s="85"/>
      <c r="EP83" s="85"/>
      <c r="EQ83" s="85"/>
      <c r="ER83" s="85"/>
      <c r="ES83" s="85"/>
      <c r="ET83" s="85"/>
      <c r="EU83" s="85"/>
    </row>
    <row r="84" spans="1:151" ht="10.8" customHeight="1">
      <c r="A84" s="45"/>
      <c r="B84" s="50"/>
      <c r="C84" s="385" t="str">
        <f>IF(OR(J42=AS48,J42=AS49,J42=AS50,J42=AS51),"①　貴市区町村の属する都道府県（貴団体が都道府県である場合には貴都道府県内の市区町村）が地場産品基準第３号に適合するものとして当該返礼品等を取り扱う場合
②　地場産品基準第８号イ又はロの返礼品等（同基準第３号に適合する場合に限る。）として他の地方団体が取り扱う場合
・　当該返礼品等の付加価値の算出方法等について、地方団体の求めに応じ、必要な説明や資料提供等を行うこと。","")</f>
        <v/>
      </c>
      <c r="D84" s="385"/>
      <c r="E84" s="385"/>
      <c r="F84" s="385"/>
      <c r="G84" s="385"/>
      <c r="H84" s="385"/>
      <c r="I84" s="385"/>
      <c r="J84" s="385"/>
      <c r="K84" s="385"/>
      <c r="L84" s="385"/>
      <c r="M84" s="385"/>
      <c r="N84" s="385"/>
      <c r="O84" s="385"/>
      <c r="P84" s="385"/>
      <c r="Q84" s="385"/>
      <c r="R84" s="385"/>
      <c r="S84" s="385"/>
      <c r="T84" s="385"/>
      <c r="U84" s="385"/>
      <c r="V84" s="385"/>
      <c r="W84" s="385"/>
      <c r="X84" s="385"/>
      <c r="Y84" s="385"/>
      <c r="Z84" s="385"/>
      <c r="AA84" s="385"/>
      <c r="AB84" s="45"/>
      <c r="AC84" s="45"/>
      <c r="AD84" s="92"/>
      <c r="AE84" s="85"/>
      <c r="AF84" s="85"/>
      <c r="AG84" s="85"/>
      <c r="AH84" s="85"/>
      <c r="AI84" s="85"/>
      <c r="AJ84" s="85"/>
      <c r="AK84" s="85"/>
      <c r="AL84" s="85"/>
      <c r="AM84" s="85"/>
      <c r="AN84" s="85"/>
      <c r="AO84" s="85"/>
      <c r="AP84" s="85"/>
      <c r="AQ84" s="85"/>
      <c r="AR84" s="85"/>
      <c r="AS84" s="85"/>
      <c r="AT84" s="85"/>
      <c r="AU84" s="85"/>
      <c r="AV84" s="85"/>
      <c r="AW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c r="CY84" s="85"/>
      <c r="CZ84" s="85"/>
      <c r="DA84" s="85"/>
      <c r="DB84" s="85"/>
      <c r="DC84" s="85"/>
      <c r="DD84" s="85"/>
      <c r="DE84" s="85"/>
      <c r="DF84" s="85"/>
      <c r="DG84" s="85"/>
      <c r="DH84" s="85"/>
      <c r="DI84" s="85"/>
      <c r="DJ84" s="85"/>
      <c r="DK84" s="85"/>
      <c r="DL84" s="85"/>
      <c r="DM84" s="85"/>
      <c r="DN84" s="85"/>
      <c r="DO84" s="85"/>
      <c r="DP84" s="85"/>
      <c r="DQ84" s="85"/>
      <c r="DR84" s="85"/>
      <c r="DS84" s="85"/>
      <c r="DT84" s="85"/>
      <c r="DU84" s="85"/>
      <c r="DV84" s="85"/>
      <c r="DW84" s="85"/>
      <c r="DX84" s="85"/>
      <c r="DY84" s="85"/>
      <c r="DZ84" s="85"/>
      <c r="EA84" s="85"/>
      <c r="EB84" s="85"/>
      <c r="EC84" s="85"/>
      <c r="ED84" s="85"/>
      <c r="EE84" s="85"/>
      <c r="EF84" s="85"/>
      <c r="EG84" s="85"/>
      <c r="EH84" s="85"/>
      <c r="EI84" s="85"/>
      <c r="EJ84" s="85"/>
      <c r="EK84" s="85"/>
      <c r="EL84" s="85"/>
      <c r="EM84" s="85"/>
      <c r="EN84" s="85"/>
      <c r="EO84" s="85"/>
      <c r="EP84" s="85"/>
      <c r="EQ84" s="85"/>
      <c r="ER84" s="85"/>
      <c r="ES84" s="85"/>
      <c r="ET84" s="85"/>
      <c r="EU84" s="85"/>
    </row>
    <row r="85" spans="1:151" ht="16.2" customHeight="1">
      <c r="A85" s="45"/>
      <c r="B85" s="50"/>
      <c r="C85" s="385"/>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45"/>
      <c r="AC85" s="45"/>
      <c r="AD85" s="92"/>
      <c r="AE85" s="85"/>
      <c r="AF85" s="85"/>
      <c r="AG85" s="85"/>
      <c r="AH85" s="85"/>
      <c r="AI85" s="85"/>
      <c r="AJ85" s="85"/>
      <c r="AK85" s="85"/>
      <c r="AL85" s="85"/>
      <c r="AM85" s="85"/>
      <c r="AN85" s="85"/>
      <c r="AO85" s="85"/>
      <c r="AP85" s="85"/>
      <c r="AQ85" s="85"/>
      <c r="AR85" s="85"/>
      <c r="AS85" s="85"/>
      <c r="AT85" s="85"/>
      <c r="AU85" s="85"/>
      <c r="AV85" s="85"/>
      <c r="AW85" s="85"/>
      <c r="BA85" s="85"/>
      <c r="BB85" s="85"/>
      <c r="BC85" s="85"/>
      <c r="BD85" s="85"/>
      <c r="BE85" s="85"/>
      <c r="BF85" s="85"/>
      <c r="BG85" s="85"/>
      <c r="BH85" s="85"/>
      <c r="BI85" s="85"/>
      <c r="BJ85" s="85"/>
      <c r="BK85" s="85"/>
      <c r="BL85" s="85"/>
      <c r="BM85" s="85"/>
      <c r="BN85" s="85"/>
      <c r="BO85" s="85"/>
      <c r="BP85" s="85"/>
      <c r="BQ85" s="85"/>
      <c r="BR85" s="85"/>
      <c r="BS85" s="85"/>
      <c r="BT85" s="85"/>
      <c r="BU85" s="85"/>
      <c r="BV85" s="85"/>
      <c r="BW85" s="85"/>
      <c r="BX85" s="85"/>
      <c r="BY85" s="85"/>
      <c r="BZ85" s="85"/>
      <c r="CA85" s="85"/>
      <c r="CB85" s="85"/>
      <c r="CC85" s="85"/>
      <c r="CD85" s="85"/>
      <c r="CE85" s="85"/>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5"/>
      <c r="DE85" s="85"/>
      <c r="DF85" s="85"/>
      <c r="DG85" s="85"/>
      <c r="DH85" s="85"/>
      <c r="DI85" s="85"/>
      <c r="DJ85" s="85"/>
      <c r="DK85" s="85"/>
      <c r="DL85" s="85"/>
      <c r="DM85" s="85"/>
      <c r="DN85" s="85"/>
      <c r="DO85" s="85"/>
      <c r="DP85" s="85"/>
      <c r="DQ85" s="85"/>
      <c r="DR85" s="85"/>
      <c r="DS85" s="85"/>
      <c r="DT85" s="85"/>
      <c r="DU85" s="85"/>
      <c r="DV85" s="85"/>
      <c r="DW85" s="85"/>
      <c r="DX85" s="85"/>
      <c r="DY85" s="85"/>
      <c r="DZ85" s="85"/>
      <c r="EA85" s="85"/>
      <c r="EB85" s="85"/>
      <c r="EC85" s="85"/>
      <c r="ED85" s="85"/>
      <c r="EE85" s="85"/>
      <c r="EF85" s="85"/>
      <c r="EG85" s="85"/>
      <c r="EH85" s="85"/>
      <c r="EI85" s="85"/>
      <c r="EJ85" s="85"/>
      <c r="EK85" s="85"/>
      <c r="EL85" s="85"/>
      <c r="EM85" s="85"/>
      <c r="EN85" s="85"/>
      <c r="EO85" s="85"/>
      <c r="EP85" s="85"/>
      <c r="EQ85" s="85"/>
      <c r="ER85" s="85"/>
      <c r="ES85" s="85"/>
      <c r="ET85" s="85"/>
      <c r="EU85" s="85"/>
    </row>
    <row r="86" spans="1:151" ht="16.2" customHeight="1">
      <c r="A86" s="45"/>
      <c r="B86" s="50"/>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45"/>
      <c r="AC86" s="45"/>
      <c r="AD86" s="92"/>
      <c r="AE86" s="85"/>
      <c r="AF86" s="85"/>
      <c r="AG86" s="85"/>
      <c r="AH86" s="85"/>
      <c r="AI86" s="85"/>
      <c r="AJ86" s="85"/>
      <c r="AK86" s="85"/>
      <c r="AL86" s="85"/>
      <c r="AM86" s="85"/>
      <c r="AN86" s="85"/>
      <c r="AO86" s="85"/>
      <c r="AP86" s="85"/>
      <c r="AQ86" s="85"/>
      <c r="AR86" s="85"/>
      <c r="AS86" s="85"/>
      <c r="AT86" s="85"/>
      <c r="AU86" s="85"/>
      <c r="AV86" s="85"/>
      <c r="AW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85"/>
      <c r="CH86" s="85"/>
      <c r="CI86" s="85"/>
      <c r="CJ86" s="85"/>
      <c r="CK86" s="85"/>
      <c r="CL86" s="85"/>
      <c r="CM86" s="85"/>
      <c r="CN86" s="85"/>
      <c r="CO86" s="85"/>
      <c r="CP86" s="85"/>
      <c r="CQ86" s="85"/>
      <c r="CR86" s="85"/>
      <c r="CS86" s="85"/>
      <c r="CT86" s="85"/>
      <c r="CU86" s="85"/>
      <c r="CV86" s="85"/>
      <c r="CW86" s="85"/>
      <c r="CX86" s="85"/>
      <c r="CY86" s="85"/>
      <c r="CZ86" s="85"/>
      <c r="DA86" s="85"/>
      <c r="DB86" s="85"/>
      <c r="DC86" s="85"/>
      <c r="DD86" s="85"/>
      <c r="DE86" s="85"/>
      <c r="DF86" s="85"/>
      <c r="DG86" s="85"/>
      <c r="DH86" s="85"/>
      <c r="DI86" s="85"/>
      <c r="DJ86" s="85"/>
      <c r="DK86" s="85"/>
      <c r="DL86" s="85"/>
      <c r="DM86" s="85"/>
      <c r="DN86" s="85"/>
      <c r="DO86" s="85"/>
      <c r="DP86" s="85"/>
      <c r="DQ86" s="85"/>
      <c r="DR86" s="85"/>
      <c r="DS86" s="85"/>
      <c r="DT86" s="85"/>
      <c r="DU86" s="85"/>
      <c r="DV86" s="85"/>
      <c r="DW86" s="85"/>
      <c r="DX86" s="85"/>
      <c r="DY86" s="85"/>
      <c r="DZ86" s="85"/>
      <c r="EA86" s="85"/>
      <c r="EB86" s="85"/>
      <c r="EC86" s="85"/>
      <c r="ED86" s="85"/>
      <c r="EE86" s="85"/>
      <c r="EF86" s="85"/>
      <c r="EG86" s="85"/>
      <c r="EH86" s="85"/>
      <c r="EI86" s="85"/>
      <c r="EJ86" s="85"/>
      <c r="EK86" s="85"/>
      <c r="EL86" s="85"/>
      <c r="EM86" s="85"/>
      <c r="EN86" s="85"/>
      <c r="EO86" s="85"/>
      <c r="EP86" s="85"/>
      <c r="EQ86" s="85"/>
      <c r="ER86" s="85"/>
      <c r="ES86" s="85"/>
      <c r="ET86" s="85"/>
      <c r="EU86" s="85"/>
    </row>
    <row r="87" spans="1:151" ht="16.2" customHeight="1">
      <c r="A87" s="45"/>
      <c r="B87" s="50"/>
      <c r="C87" s="385"/>
      <c r="D87" s="385"/>
      <c r="E87" s="385"/>
      <c r="F87" s="385"/>
      <c r="G87" s="385"/>
      <c r="H87" s="385"/>
      <c r="I87" s="385"/>
      <c r="J87" s="385"/>
      <c r="K87" s="385"/>
      <c r="L87" s="385"/>
      <c r="M87" s="385"/>
      <c r="N87" s="385"/>
      <c r="O87" s="385"/>
      <c r="P87" s="385"/>
      <c r="Q87" s="385"/>
      <c r="R87" s="385"/>
      <c r="S87" s="385"/>
      <c r="T87" s="385"/>
      <c r="U87" s="385"/>
      <c r="V87" s="385"/>
      <c r="W87" s="385"/>
      <c r="X87" s="385"/>
      <c r="Y87" s="385"/>
      <c r="Z87" s="385"/>
      <c r="AA87" s="385"/>
      <c r="AB87" s="45"/>
      <c r="AC87" s="45"/>
      <c r="AD87" s="92"/>
      <c r="AE87" s="85"/>
      <c r="AF87" s="85"/>
      <c r="AG87" s="85"/>
      <c r="AH87" s="85"/>
      <c r="AI87" s="85"/>
      <c r="AJ87" s="85"/>
      <c r="AK87" s="85"/>
      <c r="AL87" s="85"/>
      <c r="AM87" s="85"/>
      <c r="AN87" s="85"/>
      <c r="AO87" s="85"/>
      <c r="AP87" s="85"/>
      <c r="AQ87" s="85"/>
      <c r="AR87" s="85"/>
      <c r="AS87" s="85"/>
      <c r="AT87" s="85"/>
      <c r="AU87" s="85"/>
      <c r="AV87" s="85"/>
      <c r="AW87" s="85"/>
      <c r="BA87" s="85"/>
      <c r="BB87" s="85"/>
      <c r="BC87" s="85"/>
      <c r="BD87" s="85"/>
      <c r="BE87" s="85"/>
      <c r="BF87" s="85"/>
      <c r="BG87" s="85"/>
      <c r="BH87" s="85"/>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85"/>
      <c r="CH87" s="85"/>
      <c r="CI87" s="85"/>
      <c r="CJ87" s="85"/>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5"/>
      <c r="DJ87" s="85"/>
      <c r="DK87" s="85"/>
      <c r="DL87" s="85"/>
      <c r="DM87" s="85"/>
      <c r="DN87" s="85"/>
      <c r="DO87" s="85"/>
      <c r="DP87" s="85"/>
      <c r="DQ87" s="85"/>
      <c r="DR87" s="85"/>
      <c r="DS87" s="85"/>
      <c r="DT87" s="85"/>
      <c r="DU87" s="85"/>
      <c r="DV87" s="85"/>
      <c r="DW87" s="85"/>
      <c r="DX87" s="85"/>
      <c r="DY87" s="85"/>
      <c r="DZ87" s="85"/>
      <c r="EA87" s="85"/>
      <c r="EB87" s="85"/>
      <c r="EC87" s="85"/>
      <c r="ED87" s="85"/>
      <c r="EE87" s="85"/>
      <c r="EF87" s="85"/>
      <c r="EG87" s="85"/>
      <c r="EH87" s="85"/>
      <c r="EI87" s="85"/>
      <c r="EJ87" s="85"/>
      <c r="EK87" s="85"/>
      <c r="EL87" s="85"/>
      <c r="EM87" s="85"/>
      <c r="EN87" s="85"/>
      <c r="EO87" s="85"/>
      <c r="EP87" s="85"/>
      <c r="EQ87" s="85"/>
      <c r="ER87" s="85"/>
      <c r="ES87" s="85"/>
      <c r="ET87" s="85"/>
      <c r="EU87" s="85"/>
    </row>
    <row r="88" spans="1:151" ht="16.2" customHeight="1">
      <c r="A88" s="45"/>
      <c r="B88" s="50"/>
      <c r="C88" s="385"/>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45"/>
      <c r="AC88" s="45"/>
      <c r="AD88" s="92"/>
      <c r="AE88" s="85"/>
      <c r="AF88" s="85"/>
      <c r="AG88" s="94"/>
      <c r="AH88" s="85"/>
      <c r="AI88" s="85"/>
      <c r="AJ88" s="85"/>
      <c r="AK88" s="85"/>
      <c r="AL88" s="85"/>
      <c r="AM88" s="85"/>
      <c r="AN88" s="85"/>
      <c r="AO88" s="85"/>
      <c r="AP88" s="85"/>
      <c r="AQ88" s="85"/>
      <c r="AR88" s="85"/>
      <c r="AS88" s="85"/>
      <c r="AT88" s="85"/>
      <c r="AU88" s="85"/>
      <c r="AV88" s="85"/>
      <c r="AW88" s="85"/>
      <c r="BA88" s="85"/>
      <c r="BB88" s="85"/>
      <c r="BC88" s="85"/>
      <c r="BD88" s="85"/>
      <c r="BE88" s="85"/>
      <c r="BF88" s="85"/>
      <c r="BG88" s="85"/>
      <c r="BH88" s="85"/>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85"/>
      <c r="CH88" s="85"/>
      <c r="CI88" s="85"/>
      <c r="CJ88" s="85"/>
      <c r="CK88" s="85"/>
      <c r="CL88" s="85"/>
      <c r="CM88" s="85"/>
      <c r="CN88" s="85"/>
      <c r="CO88" s="85"/>
      <c r="CP88" s="85"/>
      <c r="CQ88" s="85"/>
      <c r="CR88" s="85"/>
      <c r="CS88" s="85"/>
      <c r="CT88" s="85"/>
      <c r="CU88" s="85"/>
      <c r="CV88" s="85"/>
      <c r="CW88" s="85"/>
      <c r="CX88" s="85"/>
      <c r="CY88" s="85"/>
      <c r="CZ88" s="85"/>
      <c r="DA88" s="85"/>
      <c r="DB88" s="85"/>
      <c r="DC88" s="85"/>
      <c r="DD88" s="85"/>
      <c r="DE88" s="85"/>
      <c r="DF88" s="85"/>
      <c r="DG88" s="85"/>
      <c r="DH88" s="85"/>
      <c r="DI88" s="85"/>
      <c r="DJ88" s="85"/>
      <c r="DK88" s="85"/>
      <c r="DL88" s="85"/>
      <c r="DM88" s="85"/>
      <c r="DN88" s="85"/>
      <c r="DO88" s="85"/>
      <c r="DP88" s="85"/>
      <c r="DQ88" s="85"/>
      <c r="DR88" s="85"/>
      <c r="DS88" s="85"/>
      <c r="DT88" s="85"/>
      <c r="DU88" s="85"/>
      <c r="DV88" s="85"/>
      <c r="DW88" s="85"/>
      <c r="DX88" s="85"/>
      <c r="DY88" s="85"/>
      <c r="DZ88" s="85"/>
      <c r="EA88" s="85"/>
      <c r="EB88" s="85"/>
      <c r="EC88" s="85"/>
      <c r="ED88" s="85"/>
      <c r="EE88" s="85"/>
      <c r="EF88" s="85"/>
      <c r="EG88" s="85"/>
      <c r="EH88" s="85"/>
      <c r="EI88" s="85"/>
      <c r="EJ88" s="85"/>
      <c r="EK88" s="85"/>
      <c r="EL88" s="85"/>
      <c r="EM88" s="85"/>
      <c r="EN88" s="85"/>
      <c r="EO88" s="85"/>
      <c r="EP88" s="85"/>
      <c r="EQ88" s="85"/>
      <c r="ER88" s="85"/>
      <c r="ES88" s="85"/>
      <c r="ET88" s="85"/>
      <c r="EU88" s="85"/>
    </row>
    <row r="89" spans="1:151" ht="16.2" customHeight="1">
      <c r="A89" s="45"/>
      <c r="B89" s="50"/>
      <c r="C89" s="385"/>
      <c r="D89" s="385"/>
      <c r="E89" s="385"/>
      <c r="F89" s="385"/>
      <c r="G89" s="385"/>
      <c r="H89" s="385"/>
      <c r="I89" s="385"/>
      <c r="J89" s="385"/>
      <c r="K89" s="385"/>
      <c r="L89" s="385"/>
      <c r="M89" s="385"/>
      <c r="N89" s="385"/>
      <c r="O89" s="385"/>
      <c r="P89" s="385"/>
      <c r="Q89" s="385"/>
      <c r="R89" s="385"/>
      <c r="S89" s="385"/>
      <c r="T89" s="385"/>
      <c r="U89" s="385"/>
      <c r="V89" s="385"/>
      <c r="W89" s="385"/>
      <c r="X89" s="385"/>
      <c r="Y89" s="385"/>
      <c r="Z89" s="385"/>
      <c r="AA89" s="385"/>
      <c r="AB89" s="45"/>
      <c r="AC89" s="45"/>
      <c r="AD89" s="92"/>
      <c r="AE89" s="85"/>
      <c r="AF89" s="85"/>
      <c r="AG89" s="85"/>
      <c r="AH89" s="85"/>
      <c r="AI89" s="85"/>
      <c r="AJ89" s="85"/>
      <c r="AK89" s="85"/>
      <c r="AL89" s="85"/>
      <c r="AM89" s="85"/>
      <c r="AN89" s="85"/>
      <c r="AO89" s="85"/>
      <c r="AP89" s="85"/>
      <c r="AQ89" s="85"/>
      <c r="AR89" s="85"/>
      <c r="AS89" s="85"/>
      <c r="AT89" s="85"/>
      <c r="AU89" s="85"/>
      <c r="AV89" s="85"/>
      <c r="AW89" s="85"/>
      <c r="BA89" s="85"/>
      <c r="BB89" s="85"/>
      <c r="BC89" s="85"/>
      <c r="BD89" s="85"/>
      <c r="BE89" s="85"/>
      <c r="BF89" s="85"/>
      <c r="BG89" s="85"/>
      <c r="BH89" s="85"/>
      <c r="BI89" s="85"/>
      <c r="BJ89" s="85"/>
      <c r="BK89" s="85"/>
      <c r="BL89" s="85"/>
      <c r="BM89" s="85"/>
      <c r="BN89" s="85"/>
      <c r="BO89" s="85"/>
      <c r="BP89" s="85"/>
      <c r="BQ89" s="85"/>
      <c r="BR89" s="85"/>
      <c r="BS89" s="85"/>
      <c r="BT89" s="85"/>
      <c r="BU89" s="85"/>
      <c r="BV89" s="85"/>
      <c r="BW89" s="85"/>
      <c r="BX89" s="85"/>
      <c r="BY89" s="85"/>
      <c r="BZ89" s="85"/>
      <c r="CA89" s="85"/>
      <c r="CB89" s="85"/>
      <c r="CC89" s="85"/>
      <c r="CD89" s="85"/>
      <c r="CE89" s="85"/>
      <c r="CF89" s="85"/>
      <c r="CG89" s="85"/>
      <c r="CH89" s="85"/>
      <c r="CI89" s="85"/>
      <c r="CJ89" s="85"/>
      <c r="CK89" s="85"/>
      <c r="CL89" s="85"/>
      <c r="CM89" s="85"/>
      <c r="CN89" s="85"/>
      <c r="CO89" s="85"/>
      <c r="CP89" s="85"/>
      <c r="CQ89" s="85"/>
      <c r="CR89" s="85"/>
      <c r="CS89" s="85"/>
      <c r="CT89" s="85"/>
      <c r="CU89" s="85"/>
      <c r="CV89" s="85"/>
      <c r="CW89" s="85"/>
      <c r="CX89" s="85"/>
      <c r="CY89" s="85"/>
      <c r="CZ89" s="85"/>
      <c r="DA89" s="85"/>
      <c r="DB89" s="85"/>
      <c r="DC89" s="85"/>
      <c r="DD89" s="85"/>
      <c r="DE89" s="85"/>
      <c r="DF89" s="85"/>
      <c r="DG89" s="85"/>
      <c r="DH89" s="85"/>
      <c r="DI89" s="85"/>
      <c r="DJ89" s="85"/>
      <c r="DK89" s="85"/>
      <c r="DL89" s="85"/>
      <c r="DM89" s="85"/>
      <c r="DN89" s="85"/>
      <c r="DO89" s="85"/>
      <c r="DP89" s="85"/>
      <c r="DQ89" s="85"/>
      <c r="DR89" s="85"/>
      <c r="DS89" s="85"/>
      <c r="DT89" s="85"/>
      <c r="DU89" s="85"/>
      <c r="DV89" s="85"/>
      <c r="DW89" s="85"/>
      <c r="DX89" s="85"/>
      <c r="DY89" s="85"/>
      <c r="DZ89" s="85"/>
      <c r="EA89" s="85"/>
      <c r="EB89" s="85"/>
      <c r="EC89" s="85"/>
      <c r="ED89" s="85"/>
      <c r="EE89" s="85"/>
      <c r="EF89" s="85"/>
      <c r="EG89" s="85"/>
      <c r="EH89" s="85"/>
      <c r="EI89" s="85"/>
      <c r="EJ89" s="85"/>
      <c r="EK89" s="85"/>
      <c r="EL89" s="85"/>
      <c r="EM89" s="85"/>
      <c r="EN89" s="85"/>
      <c r="EO89" s="85"/>
      <c r="EP89" s="85"/>
      <c r="EQ89" s="85"/>
      <c r="ER89" s="85"/>
      <c r="ES89" s="85"/>
      <c r="ET89" s="85"/>
      <c r="EU89" s="85"/>
    </row>
    <row r="90" spans="1:151" ht="16.2" customHeight="1">
      <c r="A90" s="45"/>
      <c r="B90" s="50"/>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45"/>
      <c r="AC90" s="45"/>
      <c r="AD90" s="92"/>
      <c r="AE90" s="85"/>
      <c r="AF90" s="85"/>
      <c r="AG90" s="85"/>
      <c r="AH90" s="85"/>
      <c r="AI90" s="85"/>
      <c r="AJ90" s="85"/>
      <c r="AK90" s="85"/>
      <c r="AL90" s="85"/>
      <c r="AM90" s="85"/>
      <c r="AN90" s="85"/>
      <c r="AO90" s="85"/>
      <c r="AP90" s="85"/>
      <c r="AQ90" s="85"/>
      <c r="AR90" s="85"/>
      <c r="AS90" s="85"/>
      <c r="AT90" s="85"/>
      <c r="AU90" s="85"/>
      <c r="AV90" s="85"/>
      <c r="AW90" s="85"/>
      <c r="BA90" s="85"/>
      <c r="BB90" s="85"/>
      <c r="BC90" s="85"/>
      <c r="BD90" s="85"/>
      <c r="BE90" s="85"/>
      <c r="BF90" s="85"/>
      <c r="BG90" s="85"/>
      <c r="BH90" s="85"/>
      <c r="BI90" s="85"/>
      <c r="BJ90" s="85"/>
      <c r="BK90" s="85"/>
      <c r="BL90" s="85"/>
      <c r="BM90" s="85"/>
      <c r="BN90" s="85"/>
      <c r="BO90" s="85"/>
      <c r="BP90" s="85"/>
      <c r="BQ90" s="85"/>
      <c r="BR90" s="85"/>
      <c r="BS90" s="85"/>
      <c r="BT90" s="85"/>
      <c r="BU90" s="85"/>
      <c r="BV90" s="85"/>
      <c r="BW90" s="85"/>
      <c r="BX90" s="85"/>
      <c r="BY90" s="85"/>
      <c r="BZ90" s="85"/>
      <c r="CA90" s="85"/>
      <c r="CB90" s="85"/>
      <c r="CC90" s="85"/>
      <c r="CD90" s="85"/>
      <c r="CE90" s="85"/>
      <c r="CF90" s="85"/>
      <c r="CG90" s="85"/>
      <c r="CH90" s="85"/>
      <c r="CI90" s="85"/>
      <c r="CJ90" s="85"/>
      <c r="CK90" s="85"/>
      <c r="CL90" s="85"/>
      <c r="CM90" s="85"/>
      <c r="CN90" s="85"/>
      <c r="CO90" s="85"/>
      <c r="CP90" s="85"/>
      <c r="CQ90" s="85"/>
      <c r="CR90" s="85"/>
      <c r="CS90" s="85"/>
      <c r="CT90" s="85"/>
      <c r="CU90" s="85"/>
      <c r="CV90" s="85"/>
      <c r="CW90" s="85"/>
      <c r="CX90" s="85"/>
      <c r="CY90" s="85"/>
      <c r="CZ90" s="85"/>
      <c r="DA90" s="85"/>
      <c r="DB90" s="85"/>
      <c r="DC90" s="85"/>
      <c r="DD90" s="85"/>
      <c r="DE90" s="85"/>
      <c r="DF90" s="85"/>
      <c r="DG90" s="85"/>
      <c r="DH90" s="85"/>
      <c r="DI90" s="85"/>
      <c r="DJ90" s="85"/>
      <c r="DK90" s="85"/>
      <c r="DL90" s="85"/>
      <c r="DM90" s="85"/>
      <c r="DN90" s="85"/>
      <c r="DO90" s="85"/>
      <c r="DP90" s="85"/>
      <c r="DQ90" s="85"/>
      <c r="DR90" s="85"/>
      <c r="DS90" s="85"/>
      <c r="DT90" s="85"/>
      <c r="DU90" s="85"/>
      <c r="DV90" s="85"/>
      <c r="DW90" s="85"/>
      <c r="DX90" s="85"/>
      <c r="DY90" s="85"/>
      <c r="DZ90" s="85"/>
      <c r="EA90" s="85"/>
      <c r="EB90" s="85"/>
      <c r="EC90" s="85"/>
      <c r="ED90" s="85"/>
      <c r="EE90" s="85"/>
      <c r="EF90" s="85"/>
      <c r="EG90" s="85"/>
      <c r="EH90" s="85"/>
      <c r="EI90" s="85"/>
      <c r="EJ90" s="85"/>
      <c r="EK90" s="85"/>
      <c r="EL90" s="85"/>
      <c r="EM90" s="85"/>
      <c r="EN90" s="85"/>
      <c r="EO90" s="85"/>
      <c r="EP90" s="85"/>
      <c r="EQ90" s="85"/>
      <c r="ER90" s="85"/>
      <c r="ES90" s="85"/>
      <c r="ET90" s="85"/>
      <c r="EU90" s="85"/>
    </row>
    <row r="91" spans="1:151" ht="16.2" customHeight="1">
      <c r="A91" s="45"/>
      <c r="B91" s="50"/>
      <c r="C91" s="385"/>
      <c r="D91" s="385"/>
      <c r="E91" s="385"/>
      <c r="F91" s="385"/>
      <c r="G91" s="385"/>
      <c r="H91" s="385"/>
      <c r="I91" s="385"/>
      <c r="J91" s="385"/>
      <c r="K91" s="385"/>
      <c r="L91" s="385"/>
      <c r="M91" s="385"/>
      <c r="N91" s="385"/>
      <c r="O91" s="385"/>
      <c r="P91" s="385"/>
      <c r="Q91" s="385"/>
      <c r="R91" s="385"/>
      <c r="S91" s="385"/>
      <c r="T91" s="385"/>
      <c r="U91" s="385"/>
      <c r="V91" s="385"/>
      <c r="W91" s="385"/>
      <c r="X91" s="385"/>
      <c r="Y91" s="385"/>
      <c r="Z91" s="385"/>
      <c r="AA91" s="385"/>
      <c r="AB91" s="45"/>
      <c r="AC91" s="45"/>
      <c r="AD91" s="92"/>
      <c r="AE91" s="85"/>
      <c r="AF91" s="85"/>
      <c r="AG91" s="85"/>
      <c r="AH91" s="85"/>
      <c r="AI91" s="85"/>
      <c r="AJ91" s="85"/>
      <c r="AK91" s="85"/>
      <c r="AL91" s="85"/>
      <c r="AM91" s="85"/>
      <c r="AN91" s="85"/>
      <c r="AO91" s="85"/>
      <c r="AP91" s="85"/>
      <c r="AQ91" s="85"/>
      <c r="AR91" s="85"/>
      <c r="AS91" s="85"/>
      <c r="AT91" s="85"/>
      <c r="AU91" s="85"/>
      <c r="AV91" s="85"/>
      <c r="AW91" s="85"/>
      <c r="BA91" s="85"/>
      <c r="BB91" s="85"/>
      <c r="BC91" s="85"/>
      <c r="BD91" s="85"/>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85"/>
      <c r="CH91" s="85"/>
      <c r="CI91" s="85"/>
      <c r="CJ91" s="85"/>
      <c r="CK91" s="85"/>
      <c r="CL91" s="85"/>
      <c r="CM91" s="85"/>
      <c r="CN91" s="85"/>
      <c r="CO91" s="85"/>
      <c r="CP91" s="85"/>
      <c r="CQ91" s="85"/>
      <c r="CR91" s="85"/>
      <c r="CS91" s="85"/>
      <c r="CT91" s="85"/>
      <c r="CU91" s="85"/>
      <c r="CV91" s="85"/>
      <c r="CW91" s="85"/>
      <c r="CX91" s="85"/>
      <c r="CY91" s="85"/>
      <c r="CZ91" s="85"/>
      <c r="DA91" s="85"/>
      <c r="DB91" s="85"/>
      <c r="DC91" s="85"/>
      <c r="DD91" s="85"/>
      <c r="DE91" s="85"/>
      <c r="DF91" s="85"/>
      <c r="DG91" s="85"/>
      <c r="DH91" s="85"/>
      <c r="DI91" s="85"/>
      <c r="DJ91" s="85"/>
      <c r="DK91" s="85"/>
      <c r="DL91" s="85"/>
      <c r="DM91" s="85"/>
      <c r="DN91" s="85"/>
      <c r="DO91" s="85"/>
      <c r="DP91" s="85"/>
      <c r="DQ91" s="85"/>
      <c r="DR91" s="85"/>
      <c r="DS91" s="85"/>
      <c r="DT91" s="85"/>
      <c r="DU91" s="85"/>
      <c r="DV91" s="85"/>
      <c r="DW91" s="85"/>
      <c r="DX91" s="85"/>
      <c r="DY91" s="85"/>
      <c r="DZ91" s="85"/>
      <c r="EA91" s="85"/>
      <c r="EB91" s="85"/>
      <c r="EC91" s="85"/>
      <c r="ED91" s="85"/>
      <c r="EE91" s="85"/>
      <c r="EF91" s="85"/>
      <c r="EG91" s="85"/>
      <c r="EH91" s="85"/>
      <c r="EI91" s="85"/>
      <c r="EJ91" s="85"/>
      <c r="EK91" s="85"/>
      <c r="EL91" s="85"/>
      <c r="EM91" s="85"/>
      <c r="EN91" s="85"/>
      <c r="EO91" s="85"/>
      <c r="EP91" s="85"/>
      <c r="EQ91" s="85"/>
      <c r="ER91" s="85"/>
      <c r="ES91" s="85"/>
      <c r="ET91" s="85"/>
      <c r="EU91" s="85"/>
    </row>
    <row r="92" spans="1:151" ht="16.2" customHeight="1">
      <c r="A92" s="45"/>
      <c r="B92" s="50"/>
      <c r="C92" s="385"/>
      <c r="D92" s="385"/>
      <c r="E92" s="385"/>
      <c r="F92" s="385"/>
      <c r="G92" s="385"/>
      <c r="H92" s="385"/>
      <c r="I92" s="385"/>
      <c r="J92" s="385"/>
      <c r="K92" s="385"/>
      <c r="L92" s="385"/>
      <c r="M92" s="385"/>
      <c r="N92" s="385"/>
      <c r="O92" s="385"/>
      <c r="P92" s="385"/>
      <c r="Q92" s="385"/>
      <c r="R92" s="385"/>
      <c r="S92" s="385"/>
      <c r="T92" s="385"/>
      <c r="U92" s="385"/>
      <c r="V92" s="385"/>
      <c r="W92" s="385"/>
      <c r="X92" s="385"/>
      <c r="Y92" s="385"/>
      <c r="Z92" s="385"/>
      <c r="AA92" s="385"/>
      <c r="AB92" s="45"/>
      <c r="AC92" s="45"/>
      <c r="AD92" s="92"/>
      <c r="AE92" s="85"/>
      <c r="AF92" s="85"/>
      <c r="AG92" s="85"/>
      <c r="AH92" s="85"/>
      <c r="AI92" s="85"/>
      <c r="AJ92" s="85"/>
      <c r="AK92" s="85"/>
      <c r="AL92" s="85"/>
      <c r="AM92" s="85"/>
      <c r="AN92" s="85"/>
      <c r="AO92" s="85"/>
      <c r="AP92" s="85"/>
      <c r="AQ92" s="85"/>
      <c r="AR92" s="85"/>
      <c r="AS92" s="85"/>
      <c r="AT92" s="85"/>
      <c r="AU92" s="85"/>
      <c r="AV92" s="85"/>
      <c r="AW92" s="85"/>
    </row>
    <row r="93" spans="1:151" ht="16.2" customHeight="1">
      <c r="A93" s="45"/>
      <c r="B93" s="50"/>
      <c r="C93" s="385"/>
      <c r="D93" s="385"/>
      <c r="E93" s="385"/>
      <c r="F93" s="385"/>
      <c r="G93" s="385"/>
      <c r="H93" s="385"/>
      <c r="I93" s="385"/>
      <c r="J93" s="385"/>
      <c r="K93" s="385"/>
      <c r="L93" s="385"/>
      <c r="M93" s="385"/>
      <c r="N93" s="385"/>
      <c r="O93" s="385"/>
      <c r="P93" s="385"/>
      <c r="Q93" s="385"/>
      <c r="R93" s="385"/>
      <c r="S93" s="385"/>
      <c r="T93" s="385"/>
      <c r="U93" s="385"/>
      <c r="V93" s="385"/>
      <c r="W93" s="385"/>
      <c r="X93" s="385"/>
      <c r="Y93" s="385"/>
      <c r="Z93" s="385"/>
      <c r="AA93" s="385"/>
      <c r="AB93" s="45"/>
      <c r="AC93" s="45"/>
      <c r="AD93" s="92"/>
      <c r="AE93" s="85"/>
      <c r="AF93" s="85"/>
      <c r="AG93" s="85"/>
      <c r="AH93" s="85"/>
      <c r="AI93" s="85"/>
      <c r="AJ93" s="85"/>
      <c r="AK93" s="85"/>
      <c r="AL93" s="85"/>
      <c r="AM93" s="85"/>
      <c r="AN93" s="85"/>
      <c r="AO93" s="85"/>
      <c r="AP93" s="85"/>
      <c r="AQ93" s="85"/>
      <c r="AR93" s="85"/>
      <c r="AS93" s="85"/>
      <c r="AT93" s="85"/>
      <c r="AU93" s="85"/>
      <c r="AV93" s="85"/>
      <c r="AW93" s="85"/>
    </row>
    <row r="94" spans="1:151" ht="16.2" customHeight="1">
      <c r="A94" s="45"/>
      <c r="B94" s="50"/>
      <c r="C94" s="78"/>
      <c r="D94" s="54"/>
      <c r="E94" s="54"/>
      <c r="F94" s="54"/>
      <c r="G94" s="54"/>
      <c r="H94" s="54"/>
      <c r="I94" s="54"/>
      <c r="J94" s="54"/>
      <c r="K94" s="54"/>
      <c r="L94" s="54"/>
      <c r="M94" s="54"/>
      <c r="N94" s="54"/>
      <c r="O94" s="54"/>
      <c r="P94" s="54"/>
      <c r="Q94" s="54"/>
      <c r="R94" s="54"/>
      <c r="S94" s="54"/>
      <c r="T94" s="54"/>
      <c r="U94" s="54"/>
      <c r="V94" s="54"/>
      <c r="W94" s="54"/>
      <c r="X94" s="54"/>
      <c r="Y94" s="54"/>
      <c r="Z94" s="54"/>
      <c r="AA94" s="78"/>
      <c r="AB94" s="45"/>
      <c r="AC94" s="45"/>
      <c r="AD94" s="92"/>
      <c r="AE94" s="85"/>
      <c r="AF94" s="85"/>
      <c r="AG94" s="85"/>
      <c r="AH94" s="85"/>
      <c r="AI94" s="85"/>
      <c r="AJ94" s="85"/>
      <c r="AK94" s="85"/>
      <c r="AL94" s="85"/>
      <c r="AM94" s="85"/>
      <c r="AN94" s="85"/>
      <c r="AO94" s="85"/>
      <c r="AP94" s="85"/>
      <c r="AQ94" s="85"/>
      <c r="AR94" s="85"/>
      <c r="AS94" s="85"/>
      <c r="AT94" s="85"/>
      <c r="AU94" s="85"/>
      <c r="AV94" s="85"/>
      <c r="AW94" s="85"/>
    </row>
    <row r="95" spans="1:151" ht="16.2" customHeight="1">
      <c r="A95" s="45"/>
      <c r="B95" s="79"/>
      <c r="C95" s="380" t="str">
        <f>IF(OR(J42=AS48,J42=AS49,J42=AS50,J42=AS51),"記載要領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f>
        <v/>
      </c>
      <c r="D95" s="380"/>
      <c r="E95" s="380"/>
      <c r="F95" s="380"/>
      <c r="G95" s="380"/>
      <c r="H95" s="380"/>
      <c r="I95" s="380"/>
      <c r="J95" s="380"/>
      <c r="K95" s="380"/>
      <c r="L95" s="380"/>
      <c r="M95" s="380"/>
      <c r="N95" s="380"/>
      <c r="O95" s="380"/>
      <c r="P95" s="380"/>
      <c r="Q95" s="380"/>
      <c r="R95" s="380"/>
      <c r="S95" s="380"/>
      <c r="T95" s="380"/>
      <c r="U95" s="380"/>
      <c r="V95" s="380"/>
      <c r="W95" s="380"/>
      <c r="X95" s="380"/>
      <c r="Y95" s="380"/>
      <c r="Z95" s="380"/>
      <c r="AA95" s="380"/>
      <c r="AB95" s="79"/>
      <c r="AC95" s="45"/>
      <c r="AD95" s="92"/>
      <c r="AE95" s="95"/>
      <c r="AF95" s="85"/>
      <c r="AG95" s="85"/>
      <c r="AH95" s="85"/>
      <c r="AI95" s="85"/>
      <c r="AJ95" s="85"/>
      <c r="AK95" s="85"/>
      <c r="AL95" s="85"/>
      <c r="AM95" s="85"/>
      <c r="AN95" s="85"/>
      <c r="AO95" s="85"/>
      <c r="AP95" s="85"/>
      <c r="AQ95" s="85"/>
      <c r="AR95" s="85"/>
      <c r="AS95" s="85"/>
      <c r="AT95" s="85"/>
      <c r="AU95" s="85"/>
      <c r="AV95" s="85"/>
      <c r="AW95" s="85"/>
    </row>
    <row r="96" spans="1:151" ht="16.2" customHeight="1">
      <c r="A96" s="45"/>
      <c r="B96" s="79"/>
      <c r="C96" s="380"/>
      <c r="D96" s="380"/>
      <c r="E96" s="380"/>
      <c r="F96" s="380"/>
      <c r="G96" s="380"/>
      <c r="H96" s="380"/>
      <c r="I96" s="380"/>
      <c r="J96" s="380"/>
      <c r="K96" s="380"/>
      <c r="L96" s="380"/>
      <c r="M96" s="380"/>
      <c r="N96" s="380"/>
      <c r="O96" s="380"/>
      <c r="P96" s="380"/>
      <c r="Q96" s="380"/>
      <c r="R96" s="380"/>
      <c r="S96" s="380"/>
      <c r="T96" s="380"/>
      <c r="U96" s="380"/>
      <c r="V96" s="380"/>
      <c r="W96" s="380"/>
      <c r="X96" s="380"/>
      <c r="Y96" s="380"/>
      <c r="Z96" s="380"/>
      <c r="AA96" s="380"/>
      <c r="AB96" s="79"/>
      <c r="AC96" s="45"/>
      <c r="AD96" s="92"/>
      <c r="AE96" s="95"/>
      <c r="AF96" s="85"/>
      <c r="AG96" s="85"/>
      <c r="AH96" s="85"/>
      <c r="AI96" s="85"/>
      <c r="AJ96" s="85"/>
      <c r="AK96" s="85"/>
      <c r="AL96" s="85"/>
      <c r="AM96" s="85"/>
      <c r="AN96" s="85"/>
      <c r="AO96" s="85"/>
      <c r="AP96" s="85"/>
      <c r="AQ96" s="85"/>
      <c r="AR96" s="85"/>
      <c r="AS96" s="85"/>
      <c r="AT96" s="85"/>
      <c r="AU96" s="85"/>
      <c r="AV96" s="85"/>
      <c r="AW96" s="85"/>
    </row>
    <row r="97" spans="1:49" ht="16.2" customHeight="1">
      <c r="A97" s="45"/>
      <c r="B97" s="80"/>
      <c r="C97" s="380"/>
      <c r="D97" s="380"/>
      <c r="E97" s="380"/>
      <c r="F97" s="380"/>
      <c r="G97" s="380"/>
      <c r="H97" s="380"/>
      <c r="I97" s="380"/>
      <c r="J97" s="380"/>
      <c r="K97" s="380"/>
      <c r="L97" s="380"/>
      <c r="M97" s="380"/>
      <c r="N97" s="380"/>
      <c r="O97" s="380"/>
      <c r="P97" s="380"/>
      <c r="Q97" s="380"/>
      <c r="R97" s="380"/>
      <c r="S97" s="380"/>
      <c r="T97" s="380"/>
      <c r="U97" s="380"/>
      <c r="V97" s="380"/>
      <c r="W97" s="380"/>
      <c r="X97" s="380"/>
      <c r="Y97" s="380"/>
      <c r="Z97" s="380"/>
      <c r="AA97" s="380"/>
      <c r="AB97" s="79"/>
      <c r="AC97" s="45"/>
      <c r="AD97" s="92"/>
      <c r="AE97" s="95"/>
      <c r="AF97" s="85"/>
      <c r="AG97" s="85"/>
      <c r="AH97" s="85"/>
      <c r="AI97" s="85"/>
      <c r="AJ97" s="85"/>
      <c r="AK97" s="85"/>
      <c r="AL97" s="85"/>
      <c r="AM97" s="85"/>
      <c r="AN97" s="85"/>
      <c r="AO97" s="85"/>
      <c r="AP97" s="85"/>
      <c r="AQ97" s="85"/>
      <c r="AR97" s="85"/>
      <c r="AS97" s="85"/>
      <c r="AT97" s="85"/>
      <c r="AU97" s="85"/>
      <c r="AV97" s="85"/>
      <c r="AW97" s="85"/>
    </row>
    <row r="98" spans="1:49" ht="16.2" customHeight="1">
      <c r="A98" s="45"/>
      <c r="B98" s="80"/>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79"/>
      <c r="AC98" s="45"/>
      <c r="AD98" s="92"/>
      <c r="AE98" s="95"/>
      <c r="AF98" s="85"/>
      <c r="AG98" s="85"/>
      <c r="AH98" s="85"/>
      <c r="AI98" s="85"/>
      <c r="AJ98" s="85"/>
      <c r="AK98" s="85"/>
      <c r="AL98" s="85"/>
      <c r="AM98" s="85"/>
      <c r="AN98" s="85"/>
      <c r="AO98" s="85"/>
      <c r="AP98" s="85"/>
      <c r="AQ98" s="85"/>
      <c r="AR98" s="85"/>
      <c r="AS98" s="85"/>
      <c r="AT98" s="85"/>
      <c r="AU98" s="85"/>
      <c r="AV98" s="85"/>
      <c r="AW98" s="85"/>
    </row>
    <row r="99" spans="1:49" ht="16.2" customHeight="1">
      <c r="A99" s="45"/>
      <c r="B99" s="80"/>
      <c r="C99" s="380"/>
      <c r="D99" s="380"/>
      <c r="E99" s="380"/>
      <c r="F99" s="380"/>
      <c r="G99" s="380"/>
      <c r="H99" s="380"/>
      <c r="I99" s="380"/>
      <c r="J99" s="380"/>
      <c r="K99" s="380"/>
      <c r="L99" s="380"/>
      <c r="M99" s="380"/>
      <c r="N99" s="380"/>
      <c r="O99" s="380"/>
      <c r="P99" s="380"/>
      <c r="Q99" s="380"/>
      <c r="R99" s="380"/>
      <c r="S99" s="380"/>
      <c r="T99" s="380"/>
      <c r="U99" s="380"/>
      <c r="V99" s="380"/>
      <c r="W99" s="380"/>
      <c r="X99" s="380"/>
      <c r="Y99" s="380"/>
      <c r="Z99" s="380"/>
      <c r="AA99" s="380"/>
      <c r="AB99" s="79"/>
      <c r="AC99" s="45"/>
      <c r="AD99" s="92"/>
      <c r="AE99" s="95"/>
      <c r="AF99" s="85"/>
      <c r="AG99" s="85"/>
      <c r="AH99" s="85"/>
      <c r="AI99" s="85"/>
      <c r="AJ99" s="85"/>
      <c r="AK99" s="85"/>
      <c r="AL99" s="85"/>
      <c r="AM99" s="85"/>
      <c r="AN99" s="85"/>
      <c r="AO99" s="85"/>
      <c r="AP99" s="85"/>
      <c r="AQ99" s="85"/>
      <c r="AR99" s="85"/>
      <c r="AS99" s="85"/>
      <c r="AT99" s="85"/>
      <c r="AU99" s="85"/>
      <c r="AV99" s="85"/>
      <c r="AW99" s="85"/>
    </row>
    <row r="100" spans="1:49" ht="16.2" customHeight="1">
      <c r="A100" s="45"/>
      <c r="B100" s="80"/>
      <c r="C100" s="380"/>
      <c r="D100" s="380"/>
      <c r="E100" s="380"/>
      <c r="F100" s="380"/>
      <c r="G100" s="380"/>
      <c r="H100" s="380"/>
      <c r="I100" s="380"/>
      <c r="J100" s="380"/>
      <c r="K100" s="380"/>
      <c r="L100" s="380"/>
      <c r="M100" s="380"/>
      <c r="N100" s="380"/>
      <c r="O100" s="380"/>
      <c r="P100" s="380"/>
      <c r="Q100" s="380"/>
      <c r="R100" s="380"/>
      <c r="S100" s="380"/>
      <c r="T100" s="380"/>
      <c r="U100" s="380"/>
      <c r="V100" s="380"/>
      <c r="W100" s="380"/>
      <c r="X100" s="380"/>
      <c r="Y100" s="380"/>
      <c r="Z100" s="380"/>
      <c r="AA100" s="380"/>
      <c r="AB100" s="79"/>
      <c r="AC100" s="45"/>
      <c r="AD100" s="92"/>
      <c r="AE100" s="95"/>
      <c r="AF100" s="85"/>
      <c r="AG100" s="85"/>
      <c r="AH100" s="85"/>
      <c r="AI100" s="85"/>
      <c r="AJ100" s="85"/>
      <c r="AK100" s="85"/>
      <c r="AL100" s="85"/>
      <c r="AM100" s="85"/>
      <c r="AN100" s="85"/>
      <c r="AO100" s="85"/>
      <c r="AP100" s="85"/>
      <c r="AQ100" s="85"/>
      <c r="AR100" s="85"/>
      <c r="AS100" s="85"/>
      <c r="AT100" s="85"/>
      <c r="AU100" s="85"/>
      <c r="AV100" s="85"/>
      <c r="AW100" s="85"/>
    </row>
    <row r="101" spans="1:49" ht="16.2" customHeight="1">
      <c r="A101" s="45"/>
      <c r="B101" s="80"/>
      <c r="C101" s="380"/>
      <c r="D101" s="380"/>
      <c r="E101" s="380"/>
      <c r="F101" s="380"/>
      <c r="G101" s="380"/>
      <c r="H101" s="380"/>
      <c r="I101" s="380"/>
      <c r="J101" s="380"/>
      <c r="K101" s="380"/>
      <c r="L101" s="380"/>
      <c r="M101" s="380"/>
      <c r="N101" s="380"/>
      <c r="O101" s="380"/>
      <c r="P101" s="380"/>
      <c r="Q101" s="380"/>
      <c r="R101" s="380"/>
      <c r="S101" s="380"/>
      <c r="T101" s="380"/>
      <c r="U101" s="380"/>
      <c r="V101" s="380"/>
      <c r="W101" s="380"/>
      <c r="X101" s="380"/>
      <c r="Y101" s="380"/>
      <c r="Z101" s="380"/>
      <c r="AA101" s="380"/>
      <c r="AB101" s="79"/>
      <c r="AC101" s="45"/>
      <c r="AD101" s="92"/>
      <c r="AE101" s="95"/>
      <c r="AF101" s="85"/>
      <c r="AG101" s="85"/>
      <c r="AH101" s="85"/>
      <c r="AI101" s="85"/>
      <c r="AJ101" s="85"/>
      <c r="AK101" s="85"/>
      <c r="AL101" s="85"/>
      <c r="AM101" s="85"/>
      <c r="AN101" s="85"/>
      <c r="AO101" s="85"/>
      <c r="AP101" s="85"/>
      <c r="AQ101" s="85"/>
      <c r="AR101" s="85"/>
      <c r="AS101" s="85"/>
      <c r="AT101" s="85"/>
      <c r="AU101" s="85"/>
      <c r="AV101" s="85"/>
      <c r="AW101" s="85"/>
    </row>
    <row r="102" spans="1:49" ht="16.2" customHeight="1">
      <c r="A102" s="45"/>
      <c r="B102" s="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79"/>
      <c r="AC102" s="45"/>
      <c r="AD102" s="92"/>
      <c r="AE102" s="95"/>
      <c r="AF102" s="85"/>
      <c r="AG102" s="85"/>
      <c r="AH102" s="85"/>
      <c r="AI102" s="85"/>
      <c r="AJ102" s="85"/>
      <c r="AK102" s="85"/>
      <c r="AL102" s="85"/>
      <c r="AM102" s="85"/>
      <c r="AN102" s="85"/>
      <c r="AO102" s="85"/>
      <c r="AP102" s="85"/>
      <c r="AQ102" s="85"/>
      <c r="AR102" s="85"/>
      <c r="AS102" s="85"/>
      <c r="AT102" s="85"/>
      <c r="AU102" s="85"/>
      <c r="AV102" s="85"/>
      <c r="AW102" s="85"/>
    </row>
    <row r="103" spans="1:49" ht="16.2" customHeight="1">
      <c r="A103" s="45"/>
      <c r="B103" s="80"/>
      <c r="C103" s="380"/>
      <c r="D103" s="380"/>
      <c r="E103" s="380"/>
      <c r="F103" s="380"/>
      <c r="G103" s="380"/>
      <c r="H103" s="380"/>
      <c r="I103" s="380"/>
      <c r="J103" s="380"/>
      <c r="K103" s="380"/>
      <c r="L103" s="380"/>
      <c r="M103" s="380"/>
      <c r="N103" s="380"/>
      <c r="O103" s="380"/>
      <c r="P103" s="380"/>
      <c r="Q103" s="380"/>
      <c r="R103" s="380"/>
      <c r="S103" s="380"/>
      <c r="T103" s="380"/>
      <c r="U103" s="380"/>
      <c r="V103" s="380"/>
      <c r="W103" s="380"/>
      <c r="X103" s="380"/>
      <c r="Y103" s="380"/>
      <c r="Z103" s="380"/>
      <c r="AA103" s="380"/>
      <c r="AB103" s="79"/>
      <c r="AC103" s="45"/>
      <c r="AD103" s="92"/>
      <c r="AE103" s="96"/>
      <c r="AF103" s="85"/>
      <c r="AG103" s="85"/>
      <c r="AH103" s="85"/>
      <c r="AI103" s="85"/>
      <c r="AJ103" s="85"/>
      <c r="AK103" s="85"/>
      <c r="AL103" s="85"/>
      <c r="AM103" s="85"/>
      <c r="AN103" s="85"/>
      <c r="AO103" s="85"/>
      <c r="AP103" s="85"/>
      <c r="AQ103" s="85"/>
      <c r="AR103" s="85"/>
      <c r="AS103" s="85"/>
      <c r="AT103" s="85"/>
      <c r="AU103" s="85"/>
      <c r="AV103" s="85"/>
      <c r="AW103" s="85"/>
    </row>
    <row r="104" spans="1:49" ht="13.2" customHeight="1">
      <c r="A104" s="45"/>
      <c r="B104" s="45"/>
      <c r="C104" s="79"/>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79"/>
      <c r="AB104" s="45"/>
      <c r="AC104" s="45"/>
      <c r="AD104" s="92"/>
      <c r="AE104" s="85"/>
      <c r="AF104" s="85"/>
      <c r="AG104" s="85"/>
      <c r="AH104" s="85"/>
      <c r="AI104" s="85"/>
      <c r="AJ104" s="85"/>
      <c r="AK104" s="85"/>
      <c r="AL104" s="85"/>
      <c r="AM104" s="85"/>
      <c r="AN104" s="85"/>
      <c r="AO104" s="85"/>
      <c r="AP104" s="85"/>
      <c r="AQ104" s="85"/>
      <c r="AR104" s="85"/>
      <c r="AS104" s="85"/>
      <c r="AT104" s="85"/>
      <c r="AU104" s="85"/>
      <c r="AV104" s="85"/>
      <c r="AW104" s="85"/>
    </row>
    <row r="105" spans="1:49" ht="13.2"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92"/>
      <c r="AE105" s="85"/>
      <c r="AF105" s="85"/>
      <c r="AG105" s="85"/>
      <c r="AH105" s="85"/>
      <c r="AI105" s="85"/>
      <c r="AJ105" s="85"/>
      <c r="AK105" s="85"/>
      <c r="AL105" s="85"/>
      <c r="AM105" s="85"/>
      <c r="AN105" s="85"/>
      <c r="AO105" s="85"/>
      <c r="AP105" s="85"/>
      <c r="AQ105" s="85"/>
      <c r="AR105" s="85"/>
      <c r="AS105" s="85"/>
      <c r="AT105" s="85"/>
      <c r="AU105" s="85"/>
      <c r="AV105" s="85"/>
      <c r="AW105" s="85"/>
    </row>
    <row r="106" spans="1:49" ht="13.2"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92"/>
      <c r="AE106" s="85"/>
      <c r="AF106" s="85"/>
      <c r="AG106" s="85"/>
      <c r="AH106" s="85"/>
      <c r="AI106" s="85"/>
      <c r="AJ106" s="85"/>
      <c r="AK106" s="85"/>
      <c r="AL106" s="85"/>
      <c r="AM106" s="85"/>
      <c r="AN106" s="85"/>
      <c r="AO106" s="85"/>
      <c r="AP106" s="85"/>
      <c r="AQ106" s="85"/>
      <c r="AR106" s="85"/>
      <c r="AS106" s="85"/>
      <c r="AT106" s="85"/>
      <c r="AU106" s="85"/>
      <c r="AV106" s="85"/>
      <c r="AW106" s="85"/>
    </row>
    <row r="107" spans="1:49" ht="19.2"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92"/>
      <c r="AE107" s="85"/>
      <c r="AF107" s="85"/>
      <c r="AG107" s="85"/>
      <c r="AH107" s="85"/>
      <c r="AI107" s="85"/>
      <c r="AJ107" s="85"/>
      <c r="AK107" s="85"/>
      <c r="AL107" s="85"/>
      <c r="AM107" s="85"/>
      <c r="AN107" s="85"/>
      <c r="AO107" s="85"/>
      <c r="AP107" s="85"/>
      <c r="AQ107" s="85"/>
      <c r="AR107" s="85"/>
      <c r="AS107" s="85"/>
      <c r="AT107" s="85"/>
      <c r="AU107" s="85"/>
      <c r="AV107" s="85"/>
      <c r="AW107" s="85"/>
    </row>
    <row r="108" spans="1:49" ht="13.2"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92"/>
      <c r="AE108" s="85"/>
      <c r="AF108" s="85"/>
      <c r="AG108" s="85"/>
      <c r="AH108" s="85"/>
      <c r="AI108" s="85"/>
      <c r="AJ108" s="85"/>
      <c r="AK108" s="85"/>
      <c r="AL108" s="85"/>
      <c r="AM108" s="85"/>
      <c r="AN108" s="85"/>
      <c r="AO108" s="85"/>
      <c r="AP108" s="85"/>
      <c r="AQ108" s="85"/>
      <c r="AR108" s="85"/>
      <c r="AS108" s="85"/>
      <c r="AT108" s="85"/>
      <c r="AU108" s="85"/>
      <c r="AV108" s="85"/>
      <c r="AW108" s="85"/>
    </row>
    <row r="109" spans="1:49" ht="13.2"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92"/>
      <c r="AE109" s="85"/>
      <c r="AF109" s="85"/>
      <c r="AG109" s="85"/>
      <c r="AH109" s="85"/>
      <c r="AI109" s="85"/>
      <c r="AJ109" s="85"/>
      <c r="AK109" s="85"/>
      <c r="AL109" s="85"/>
      <c r="AM109" s="85"/>
      <c r="AN109" s="85"/>
      <c r="AO109" s="85"/>
      <c r="AP109" s="85"/>
      <c r="AQ109" s="85"/>
      <c r="AR109" s="85"/>
      <c r="AS109" s="85"/>
      <c r="AT109" s="85"/>
      <c r="AU109" s="85"/>
      <c r="AV109" s="85"/>
      <c r="AW109" s="85"/>
    </row>
    <row r="110" spans="1:49" ht="13.2"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92"/>
      <c r="AE110" s="85"/>
      <c r="AF110" s="85"/>
      <c r="AG110" s="85"/>
      <c r="AH110" s="85"/>
      <c r="AI110" s="85"/>
      <c r="AJ110" s="85"/>
      <c r="AK110" s="85"/>
      <c r="AL110" s="85"/>
      <c r="AM110" s="85"/>
      <c r="AN110" s="85"/>
      <c r="AO110" s="85"/>
      <c r="AP110" s="85"/>
      <c r="AQ110" s="85"/>
      <c r="AR110" s="85"/>
      <c r="AS110" s="85"/>
      <c r="AT110" s="85"/>
      <c r="AU110" s="85"/>
      <c r="AV110" s="85"/>
      <c r="AW110" s="85"/>
    </row>
    <row r="111" spans="1:49" ht="13.2"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92"/>
      <c r="AE111" s="85"/>
      <c r="AF111" s="85"/>
      <c r="AG111" s="85"/>
      <c r="AH111" s="85"/>
      <c r="AI111" s="85"/>
      <c r="AJ111" s="85"/>
      <c r="AK111" s="85"/>
      <c r="AL111" s="85"/>
      <c r="AM111" s="85"/>
      <c r="AN111" s="85"/>
      <c r="AO111" s="85"/>
      <c r="AP111" s="85"/>
      <c r="AQ111" s="85"/>
      <c r="AR111" s="85"/>
      <c r="AS111" s="85"/>
      <c r="AT111" s="85"/>
      <c r="AU111" s="85"/>
      <c r="AV111" s="85"/>
      <c r="AW111" s="85"/>
    </row>
    <row r="112" spans="1:49" ht="13.2"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92"/>
      <c r="AE112" s="85"/>
      <c r="AF112" s="85"/>
      <c r="AG112" s="85"/>
      <c r="AH112" s="85"/>
      <c r="AI112" s="85"/>
      <c r="AJ112" s="85"/>
      <c r="AK112" s="85"/>
      <c r="AL112" s="85"/>
      <c r="AM112" s="85"/>
      <c r="AN112" s="85"/>
      <c r="AO112" s="85"/>
      <c r="AP112" s="85"/>
      <c r="AQ112" s="85"/>
      <c r="AR112" s="85"/>
      <c r="AS112" s="85"/>
      <c r="AT112" s="85"/>
      <c r="AU112" s="85"/>
      <c r="AV112" s="85"/>
      <c r="AW112" s="85"/>
    </row>
    <row r="113" spans="1:49" ht="13.2"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92"/>
      <c r="AE113" s="85"/>
      <c r="AF113" s="85"/>
      <c r="AG113" s="85"/>
      <c r="AH113" s="85"/>
      <c r="AI113" s="85"/>
      <c r="AJ113" s="85"/>
      <c r="AK113" s="85"/>
      <c r="AL113" s="85"/>
      <c r="AM113" s="85"/>
      <c r="AN113" s="85"/>
      <c r="AO113" s="85"/>
      <c r="AP113" s="85"/>
      <c r="AQ113" s="85"/>
      <c r="AR113" s="85"/>
      <c r="AS113" s="85"/>
      <c r="AT113" s="85"/>
      <c r="AU113" s="85"/>
      <c r="AV113" s="85"/>
      <c r="AW113" s="85"/>
    </row>
    <row r="114" spans="1:49" ht="13.2"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92"/>
      <c r="AE114" s="85"/>
      <c r="AF114" s="85"/>
      <c r="AG114" s="85"/>
      <c r="AH114" s="85"/>
      <c r="AI114" s="85"/>
      <c r="AJ114" s="85"/>
      <c r="AK114" s="85"/>
      <c r="AL114" s="85"/>
      <c r="AM114" s="85"/>
      <c r="AN114" s="85"/>
      <c r="AO114" s="85"/>
      <c r="AP114" s="85"/>
      <c r="AQ114" s="85"/>
      <c r="AR114" s="85"/>
      <c r="AS114" s="85"/>
      <c r="AT114" s="85"/>
      <c r="AU114" s="85"/>
      <c r="AV114" s="85"/>
      <c r="AW114" s="85"/>
    </row>
    <row r="115" spans="1:49" ht="13.2"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92"/>
      <c r="AE115" s="85"/>
      <c r="AF115" s="85"/>
      <c r="AG115" s="85"/>
      <c r="AH115" s="85"/>
      <c r="AI115" s="85"/>
      <c r="AJ115" s="85"/>
      <c r="AK115" s="85"/>
      <c r="AL115" s="85"/>
      <c r="AM115" s="85"/>
      <c r="AN115" s="85"/>
      <c r="AO115" s="85"/>
      <c r="AP115" s="85"/>
      <c r="AQ115" s="85"/>
      <c r="AR115" s="85"/>
      <c r="AS115" s="85"/>
      <c r="AT115" s="85"/>
      <c r="AU115" s="85"/>
      <c r="AV115" s="85"/>
      <c r="AW115" s="85"/>
    </row>
    <row r="116" spans="1:49" ht="13.2"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92"/>
      <c r="AE116" s="85"/>
      <c r="AF116" s="85"/>
      <c r="AG116" s="85"/>
      <c r="AH116" s="85"/>
      <c r="AI116" s="85"/>
      <c r="AJ116" s="85"/>
      <c r="AK116" s="85"/>
      <c r="AL116" s="85"/>
      <c r="AM116" s="85"/>
      <c r="AN116" s="85"/>
      <c r="AO116" s="85"/>
      <c r="AP116" s="85"/>
      <c r="AQ116" s="85"/>
      <c r="AR116" s="85"/>
      <c r="AS116" s="85"/>
      <c r="AT116" s="85"/>
      <c r="AU116" s="85"/>
      <c r="AV116" s="85"/>
      <c r="AW116" s="85"/>
    </row>
    <row r="117" spans="1:49" ht="13.2"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92"/>
      <c r="AE117" s="85"/>
      <c r="AF117" s="85"/>
      <c r="AG117" s="85"/>
      <c r="AH117" s="85"/>
      <c r="AI117" s="85"/>
      <c r="AJ117" s="85"/>
      <c r="AK117" s="85"/>
      <c r="AL117" s="85"/>
      <c r="AM117" s="85"/>
      <c r="AN117" s="85"/>
      <c r="AO117" s="85"/>
      <c r="AP117" s="85"/>
      <c r="AQ117" s="85"/>
      <c r="AR117" s="85"/>
      <c r="AS117" s="85"/>
      <c r="AT117" s="85"/>
      <c r="AU117" s="85"/>
      <c r="AV117" s="85"/>
      <c r="AW117" s="85"/>
    </row>
    <row r="118" spans="1:49" ht="13.2"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92"/>
      <c r="AE118" s="85"/>
      <c r="AF118" s="85"/>
      <c r="AG118" s="85"/>
      <c r="AH118" s="85"/>
      <c r="AI118" s="85"/>
      <c r="AJ118" s="85"/>
      <c r="AK118" s="85"/>
      <c r="AL118" s="85"/>
      <c r="AM118" s="85"/>
      <c r="AN118" s="85"/>
      <c r="AO118" s="85"/>
      <c r="AP118" s="85"/>
      <c r="AQ118" s="85"/>
      <c r="AR118" s="85"/>
      <c r="AS118" s="85"/>
      <c r="AT118" s="85"/>
      <c r="AU118" s="85"/>
      <c r="AV118" s="85"/>
      <c r="AW118" s="85"/>
    </row>
    <row r="119" spans="1:49" ht="13.2"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92"/>
      <c r="AE119" s="85"/>
      <c r="AF119" s="85"/>
      <c r="AG119" s="85"/>
      <c r="AH119" s="85"/>
      <c r="AI119" s="85"/>
      <c r="AJ119" s="85"/>
      <c r="AK119" s="85"/>
      <c r="AL119" s="85"/>
      <c r="AM119" s="85"/>
      <c r="AN119" s="85"/>
      <c r="AO119" s="85"/>
      <c r="AP119" s="85"/>
      <c r="AQ119" s="85"/>
      <c r="AR119" s="85"/>
      <c r="AS119" s="85"/>
      <c r="AT119" s="85"/>
      <c r="AU119" s="85"/>
      <c r="AV119" s="85"/>
      <c r="AW119" s="85"/>
    </row>
    <row r="120" spans="1:49" ht="13.2"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92"/>
      <c r="AE120" s="85"/>
      <c r="AF120" s="85"/>
      <c r="AG120" s="85"/>
      <c r="AH120" s="85"/>
      <c r="AI120" s="85"/>
      <c r="AJ120" s="85"/>
      <c r="AK120" s="85"/>
      <c r="AL120" s="85"/>
      <c r="AM120" s="85"/>
      <c r="AN120" s="85"/>
      <c r="AO120" s="85"/>
      <c r="AP120" s="85"/>
      <c r="AQ120" s="85"/>
      <c r="AR120" s="85"/>
      <c r="AS120" s="85"/>
      <c r="AT120" s="85"/>
      <c r="AU120" s="85"/>
      <c r="AV120" s="85"/>
      <c r="AW120" s="85"/>
    </row>
    <row r="121" spans="1:49" ht="13.2"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92"/>
      <c r="AE121" s="85"/>
      <c r="AF121" s="85"/>
      <c r="AG121" s="85"/>
      <c r="AH121" s="85"/>
      <c r="AI121" s="85"/>
      <c r="AJ121" s="85"/>
      <c r="AK121" s="85"/>
      <c r="AL121" s="85"/>
      <c r="AM121" s="85"/>
      <c r="AN121" s="85"/>
      <c r="AO121" s="85"/>
      <c r="AP121" s="85"/>
      <c r="AQ121" s="85"/>
      <c r="AR121" s="85"/>
      <c r="AS121" s="85"/>
      <c r="AT121" s="85"/>
      <c r="AU121" s="85"/>
      <c r="AV121" s="85"/>
      <c r="AW121" s="85"/>
    </row>
    <row r="122" spans="1:49" ht="13.2"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92"/>
      <c r="AE122" s="85"/>
      <c r="AF122" s="85"/>
      <c r="AG122" s="85"/>
      <c r="AH122" s="85"/>
      <c r="AI122" s="85"/>
      <c r="AJ122" s="85"/>
      <c r="AK122" s="85"/>
      <c r="AL122" s="85"/>
      <c r="AM122" s="85"/>
      <c r="AN122" s="85"/>
      <c r="AO122" s="85"/>
      <c r="AP122" s="85"/>
      <c r="AQ122" s="85"/>
      <c r="AR122" s="85"/>
      <c r="AS122" s="85"/>
      <c r="AT122" s="85"/>
      <c r="AU122" s="85"/>
      <c r="AV122" s="85"/>
      <c r="AW122" s="85"/>
    </row>
    <row r="123" spans="1:49" ht="13.2"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92"/>
      <c r="AE123" s="85"/>
      <c r="AF123" s="85"/>
      <c r="AG123" s="85"/>
      <c r="AH123" s="85"/>
      <c r="AI123" s="85"/>
      <c r="AJ123" s="85"/>
      <c r="AK123" s="85"/>
      <c r="AL123" s="85"/>
      <c r="AM123" s="85"/>
      <c r="AN123" s="85"/>
      <c r="AO123" s="85"/>
      <c r="AP123" s="85"/>
      <c r="AQ123" s="85"/>
      <c r="AR123" s="85"/>
      <c r="AS123" s="85"/>
      <c r="AT123" s="85"/>
      <c r="AU123" s="85"/>
      <c r="AV123" s="85"/>
      <c r="AW123" s="85"/>
    </row>
    <row r="124" spans="1:49" ht="13.2"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92"/>
      <c r="AE124" s="85"/>
      <c r="AF124" s="85"/>
      <c r="AG124" s="85"/>
      <c r="AH124" s="85"/>
      <c r="AI124" s="85"/>
      <c r="AJ124" s="85"/>
      <c r="AK124" s="85"/>
      <c r="AL124" s="85"/>
      <c r="AM124" s="85"/>
      <c r="AN124" s="85"/>
      <c r="AO124" s="85"/>
      <c r="AP124" s="85"/>
      <c r="AQ124" s="85"/>
      <c r="AR124" s="85"/>
      <c r="AS124" s="85"/>
      <c r="AT124" s="85"/>
      <c r="AU124" s="85"/>
      <c r="AV124" s="85"/>
      <c r="AW124" s="85"/>
    </row>
    <row r="125" spans="1:49" ht="13.2" customHeight="1">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D125" s="85"/>
      <c r="AE125" s="85"/>
      <c r="AF125" s="85"/>
      <c r="AG125" s="85"/>
      <c r="AH125" s="85"/>
      <c r="AI125" s="85"/>
      <c r="AJ125" s="85"/>
      <c r="AK125" s="85"/>
      <c r="AL125" s="85"/>
      <c r="AM125" s="85"/>
      <c r="AN125" s="85"/>
      <c r="AO125" s="85"/>
      <c r="AP125" s="85"/>
      <c r="AQ125" s="85"/>
      <c r="AR125" s="85"/>
      <c r="AS125" s="85"/>
      <c r="AT125" s="85"/>
      <c r="AU125" s="85"/>
      <c r="AV125" s="85"/>
      <c r="AW125" s="85"/>
    </row>
    <row r="126" spans="1:49" ht="13.2" customHeight="1">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D126" s="85"/>
      <c r="AE126" s="85"/>
      <c r="AF126" s="85"/>
      <c r="AG126" s="85"/>
      <c r="AH126" s="85"/>
      <c r="AI126" s="85"/>
      <c r="AJ126" s="85"/>
      <c r="AK126" s="85"/>
      <c r="AL126" s="85"/>
      <c r="AM126" s="85"/>
      <c r="AN126" s="85"/>
      <c r="AO126" s="85"/>
      <c r="AP126" s="85"/>
      <c r="AQ126" s="85"/>
      <c r="AR126" s="85"/>
      <c r="AS126" s="85"/>
      <c r="AT126" s="85"/>
      <c r="AU126" s="85"/>
      <c r="AV126" s="85"/>
      <c r="AW126" s="85"/>
    </row>
    <row r="127" spans="1:49" ht="13.2" customHeight="1">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D127" s="85"/>
      <c r="AE127" s="85"/>
      <c r="AF127" s="85"/>
      <c r="AG127" s="85"/>
      <c r="AH127" s="85"/>
      <c r="AI127" s="85"/>
      <c r="AJ127" s="85"/>
      <c r="AK127" s="85"/>
      <c r="AL127" s="85"/>
      <c r="AM127" s="85"/>
      <c r="AN127" s="85"/>
      <c r="AO127" s="85"/>
      <c r="AP127" s="85"/>
      <c r="AQ127" s="85"/>
      <c r="AR127" s="85"/>
      <c r="AS127" s="85"/>
      <c r="AT127" s="85"/>
      <c r="AU127" s="85"/>
      <c r="AV127" s="85"/>
      <c r="AW127" s="85"/>
    </row>
    <row r="128" spans="1:49" ht="13.2" customHeight="1">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D128" s="85"/>
      <c r="AE128" s="85"/>
      <c r="AF128" s="85"/>
      <c r="AG128" s="85"/>
      <c r="AH128" s="85"/>
      <c r="AI128" s="85"/>
      <c r="AJ128" s="85"/>
      <c r="AK128" s="85"/>
      <c r="AL128" s="85"/>
      <c r="AM128" s="85"/>
      <c r="AN128" s="85"/>
      <c r="AO128" s="85"/>
      <c r="AP128" s="85"/>
      <c r="AQ128" s="85"/>
      <c r="AR128" s="85"/>
      <c r="AS128" s="85"/>
      <c r="AT128" s="85"/>
      <c r="AU128" s="85"/>
      <c r="AV128" s="85"/>
      <c r="AW128" s="85"/>
    </row>
    <row r="129" spans="3:49" ht="13.2" customHeight="1">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D129" s="85"/>
      <c r="AE129" s="85"/>
      <c r="AF129" s="85"/>
      <c r="AG129" s="85"/>
      <c r="AH129" s="85"/>
      <c r="AI129" s="85"/>
      <c r="AJ129" s="85"/>
      <c r="AK129" s="85"/>
      <c r="AL129" s="85"/>
      <c r="AM129" s="85"/>
      <c r="AN129" s="85"/>
      <c r="AO129" s="85"/>
      <c r="AP129" s="85"/>
      <c r="AQ129" s="85"/>
      <c r="AR129" s="85"/>
      <c r="AS129" s="85"/>
      <c r="AT129" s="85"/>
      <c r="AU129" s="85"/>
      <c r="AV129" s="85"/>
      <c r="AW129" s="85"/>
    </row>
    <row r="130" spans="3:49" ht="13.2" customHeight="1">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D130" s="85"/>
      <c r="AE130" s="85"/>
      <c r="AF130" s="85"/>
      <c r="AG130" s="85"/>
      <c r="AH130" s="85"/>
      <c r="AI130" s="85"/>
      <c r="AJ130" s="85"/>
      <c r="AK130" s="85"/>
      <c r="AL130" s="85"/>
      <c r="AM130" s="85"/>
      <c r="AN130" s="85"/>
      <c r="AO130" s="85"/>
      <c r="AP130" s="85"/>
      <c r="AQ130" s="85"/>
      <c r="AR130" s="85"/>
      <c r="AS130" s="85"/>
      <c r="AT130" s="85"/>
      <c r="AU130" s="85"/>
      <c r="AV130" s="85"/>
      <c r="AW130" s="85"/>
    </row>
    <row r="131" spans="3:49" ht="13.2" customHeight="1">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D131" s="85"/>
      <c r="AE131" s="85"/>
      <c r="AF131" s="85"/>
      <c r="AG131" s="85"/>
      <c r="AH131" s="85"/>
      <c r="AI131" s="85"/>
      <c r="AJ131" s="85"/>
      <c r="AK131" s="85"/>
      <c r="AL131" s="85"/>
      <c r="AM131" s="85"/>
      <c r="AN131" s="85"/>
      <c r="AO131" s="85"/>
      <c r="AP131" s="85"/>
      <c r="AQ131" s="85"/>
      <c r="AR131" s="85"/>
      <c r="AS131" s="85"/>
      <c r="AT131" s="85"/>
      <c r="AU131" s="85"/>
      <c r="AV131" s="85"/>
      <c r="AW131" s="85"/>
    </row>
    <row r="132" spans="3:49" ht="13.2" customHeight="1">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D132" s="85"/>
      <c r="AE132" s="85"/>
      <c r="AF132" s="85"/>
      <c r="AG132" s="85"/>
      <c r="AH132" s="85"/>
      <c r="AI132" s="85"/>
      <c r="AJ132" s="85"/>
      <c r="AK132" s="85"/>
      <c r="AL132" s="85"/>
      <c r="AM132" s="85"/>
      <c r="AN132" s="85"/>
      <c r="AO132" s="85"/>
      <c r="AP132" s="85"/>
      <c r="AQ132" s="85"/>
      <c r="AR132" s="85"/>
      <c r="AS132" s="85"/>
      <c r="AT132" s="85"/>
      <c r="AU132" s="85"/>
      <c r="AV132" s="85"/>
      <c r="AW132" s="85"/>
    </row>
    <row r="133" spans="3:49" ht="13.2" customHeight="1">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D133" s="85"/>
      <c r="AE133" s="85"/>
      <c r="AF133" s="85"/>
      <c r="AG133" s="85"/>
      <c r="AH133" s="85"/>
      <c r="AI133" s="85"/>
      <c r="AJ133" s="85"/>
      <c r="AK133" s="85"/>
      <c r="AL133" s="85"/>
      <c r="AM133" s="85"/>
      <c r="AN133" s="85"/>
      <c r="AO133" s="85"/>
      <c r="AP133" s="85"/>
      <c r="AQ133" s="85"/>
      <c r="AR133" s="85"/>
      <c r="AS133" s="85"/>
      <c r="AT133" s="85"/>
      <c r="AU133" s="85"/>
      <c r="AV133" s="85"/>
      <c r="AW133" s="85"/>
    </row>
    <row r="134" spans="3:49" ht="13.2" customHeight="1">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D134" s="85"/>
      <c r="AE134" s="85"/>
      <c r="AF134" s="85"/>
      <c r="AG134" s="85"/>
      <c r="AH134" s="85"/>
      <c r="AI134" s="85"/>
      <c r="AJ134" s="85"/>
      <c r="AK134" s="85"/>
      <c r="AL134" s="85"/>
      <c r="AM134" s="85"/>
      <c r="AN134" s="85"/>
      <c r="AO134" s="85"/>
      <c r="AP134" s="85"/>
      <c r="AQ134" s="85"/>
      <c r="AR134" s="85"/>
      <c r="AS134" s="85"/>
      <c r="AT134" s="85"/>
      <c r="AU134" s="85"/>
      <c r="AV134" s="85"/>
      <c r="AW134" s="85"/>
    </row>
    <row r="135" spans="3:49" ht="13.2" customHeight="1">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D135" s="85"/>
      <c r="AE135" s="85"/>
      <c r="AF135" s="85"/>
      <c r="AG135" s="85"/>
      <c r="AH135" s="85"/>
      <c r="AI135" s="85"/>
      <c r="AJ135" s="85"/>
      <c r="AK135" s="85"/>
      <c r="AL135" s="85"/>
      <c r="AM135" s="85"/>
      <c r="AN135" s="85"/>
      <c r="AO135" s="85"/>
      <c r="AP135" s="85"/>
      <c r="AQ135" s="85"/>
      <c r="AR135" s="85"/>
      <c r="AS135" s="85"/>
      <c r="AT135" s="85"/>
      <c r="AU135" s="85"/>
      <c r="AV135" s="85"/>
      <c r="AW135" s="85"/>
    </row>
    <row r="136" spans="3:49" ht="13.2" customHeight="1">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D136" s="85"/>
      <c r="AE136" s="85"/>
      <c r="AF136" s="85"/>
      <c r="AG136" s="85"/>
      <c r="AH136" s="85"/>
      <c r="AI136" s="85"/>
      <c r="AJ136" s="85"/>
      <c r="AK136" s="85"/>
      <c r="AL136" s="85"/>
      <c r="AM136" s="85"/>
      <c r="AN136" s="85"/>
      <c r="AO136" s="85"/>
      <c r="AP136" s="85"/>
      <c r="AQ136" s="85"/>
      <c r="AR136" s="85"/>
      <c r="AS136" s="85"/>
      <c r="AT136" s="85"/>
      <c r="AU136" s="85"/>
      <c r="AV136" s="85"/>
      <c r="AW136" s="85"/>
    </row>
    <row r="137" spans="3:49" ht="13.2" customHeight="1">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D137" s="85"/>
      <c r="AE137" s="85"/>
      <c r="AF137" s="85"/>
      <c r="AG137" s="85"/>
      <c r="AH137" s="85"/>
      <c r="AI137" s="85"/>
      <c r="AJ137" s="85"/>
      <c r="AK137" s="85"/>
      <c r="AL137" s="85"/>
      <c r="AM137" s="85"/>
      <c r="AN137" s="85"/>
      <c r="AO137" s="85"/>
      <c r="AP137" s="85"/>
      <c r="AQ137" s="85"/>
      <c r="AR137" s="85"/>
      <c r="AS137" s="85"/>
      <c r="AT137" s="85"/>
      <c r="AU137" s="85"/>
      <c r="AV137" s="85"/>
      <c r="AW137" s="85"/>
    </row>
    <row r="138" spans="3:49" ht="13.2" customHeight="1">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D138" s="85"/>
      <c r="AE138" s="85"/>
      <c r="AF138" s="85"/>
      <c r="AG138" s="85"/>
      <c r="AH138" s="85"/>
      <c r="AI138" s="85"/>
      <c r="AJ138" s="85"/>
      <c r="AK138" s="85"/>
      <c r="AL138" s="85"/>
      <c r="AM138" s="85"/>
      <c r="AN138" s="85"/>
      <c r="AO138" s="85"/>
      <c r="AP138" s="85"/>
      <c r="AQ138" s="85"/>
      <c r="AR138" s="85"/>
      <c r="AS138" s="85"/>
      <c r="AT138" s="85"/>
      <c r="AU138" s="85"/>
      <c r="AV138" s="85"/>
      <c r="AW138" s="85"/>
    </row>
    <row r="139" spans="3:49" ht="13.2" customHeight="1">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D139" s="85"/>
      <c r="AE139" s="85"/>
      <c r="AF139" s="85"/>
      <c r="AG139" s="85"/>
      <c r="AH139" s="85"/>
      <c r="AI139" s="85"/>
      <c r="AJ139" s="85"/>
      <c r="AK139" s="85"/>
      <c r="AL139" s="85"/>
      <c r="AM139" s="85"/>
      <c r="AN139" s="85"/>
      <c r="AO139" s="85"/>
      <c r="AP139" s="85"/>
      <c r="AQ139" s="85"/>
      <c r="AR139" s="85"/>
      <c r="AS139" s="85"/>
      <c r="AT139" s="85"/>
      <c r="AU139" s="85"/>
      <c r="AV139" s="85"/>
      <c r="AW139" s="85"/>
    </row>
    <row r="140" spans="3:49" ht="13.2" customHeight="1">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D140" s="85"/>
      <c r="AE140" s="85"/>
      <c r="AF140" s="85"/>
      <c r="AG140" s="85"/>
      <c r="AH140" s="85"/>
      <c r="AI140" s="85"/>
      <c r="AJ140" s="85"/>
      <c r="AK140" s="85"/>
      <c r="AL140" s="85"/>
      <c r="AM140" s="85"/>
      <c r="AN140" s="85"/>
      <c r="AO140" s="85"/>
      <c r="AP140" s="85"/>
      <c r="AQ140" s="85"/>
      <c r="AR140" s="85"/>
      <c r="AS140" s="85"/>
      <c r="AT140" s="85"/>
      <c r="AU140" s="85"/>
      <c r="AV140" s="85"/>
      <c r="AW140" s="85"/>
    </row>
    <row r="141" spans="3:49" ht="13.2" customHeight="1">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D141" s="85"/>
      <c r="AE141" s="85"/>
      <c r="AF141" s="85"/>
      <c r="AG141" s="85"/>
      <c r="AH141" s="85"/>
      <c r="AI141" s="85"/>
      <c r="AJ141" s="85"/>
      <c r="AK141" s="85"/>
      <c r="AL141" s="85"/>
      <c r="AM141" s="85"/>
      <c r="AN141" s="85"/>
      <c r="AO141" s="85"/>
      <c r="AP141" s="85"/>
      <c r="AQ141" s="85"/>
      <c r="AR141" s="85"/>
      <c r="AS141" s="85"/>
      <c r="AT141" s="85"/>
      <c r="AU141" s="85"/>
      <c r="AV141" s="85"/>
      <c r="AW141" s="85"/>
    </row>
    <row r="142" spans="3:49" ht="13.2" customHeight="1">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D142" s="85"/>
      <c r="AE142" s="85"/>
      <c r="AF142" s="85"/>
      <c r="AG142" s="85"/>
      <c r="AH142" s="85"/>
      <c r="AI142" s="85"/>
      <c r="AJ142" s="85"/>
      <c r="AK142" s="85"/>
      <c r="AL142" s="85"/>
      <c r="AM142" s="85"/>
      <c r="AN142" s="85"/>
      <c r="AO142" s="85"/>
      <c r="AP142" s="85"/>
      <c r="AQ142" s="85"/>
      <c r="AR142" s="85"/>
      <c r="AS142" s="85"/>
      <c r="AT142" s="85"/>
      <c r="AU142" s="85"/>
      <c r="AV142" s="85"/>
      <c r="AW142" s="85"/>
    </row>
    <row r="143" spans="3:49" ht="13.2" customHeight="1">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D143" s="85"/>
      <c r="AE143" s="85"/>
      <c r="AF143" s="85"/>
      <c r="AG143" s="85"/>
      <c r="AH143" s="85"/>
      <c r="AI143" s="85"/>
      <c r="AJ143" s="85"/>
      <c r="AK143" s="85"/>
      <c r="AL143" s="85"/>
      <c r="AM143" s="85"/>
      <c r="AN143" s="85"/>
      <c r="AO143" s="85"/>
      <c r="AP143" s="85"/>
      <c r="AQ143" s="85"/>
      <c r="AR143" s="85"/>
      <c r="AS143" s="85"/>
      <c r="AT143" s="85"/>
      <c r="AU143" s="85"/>
      <c r="AV143" s="85"/>
      <c r="AW143" s="85"/>
    </row>
    <row r="144" spans="3:49" ht="13.2" customHeight="1">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D144" s="85"/>
      <c r="AE144" s="85"/>
      <c r="AF144" s="85"/>
      <c r="AG144" s="85"/>
      <c r="AH144" s="85"/>
      <c r="AI144" s="85"/>
      <c r="AJ144" s="85"/>
      <c r="AK144" s="85"/>
      <c r="AL144" s="85"/>
      <c r="AM144" s="85"/>
      <c r="AN144" s="85"/>
      <c r="AO144" s="85"/>
      <c r="AP144" s="85"/>
      <c r="AQ144" s="85"/>
      <c r="AR144" s="85"/>
      <c r="AS144" s="85"/>
      <c r="AT144" s="85"/>
      <c r="AU144" s="85"/>
      <c r="AV144" s="85"/>
      <c r="AW144" s="85"/>
    </row>
    <row r="145" spans="3:49" ht="13.2" customHeight="1">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D145" s="85"/>
      <c r="AE145" s="85"/>
      <c r="AF145" s="85"/>
      <c r="AG145" s="85"/>
      <c r="AH145" s="85"/>
      <c r="AI145" s="85"/>
      <c r="AJ145" s="85"/>
      <c r="AK145" s="85"/>
      <c r="AL145" s="85"/>
      <c r="AM145" s="85"/>
      <c r="AN145" s="85"/>
      <c r="AO145" s="85"/>
      <c r="AP145" s="85"/>
      <c r="AQ145" s="85"/>
      <c r="AR145" s="85"/>
      <c r="AS145" s="85"/>
      <c r="AT145" s="85"/>
      <c r="AU145" s="85"/>
      <c r="AV145" s="85"/>
      <c r="AW145" s="85"/>
    </row>
    <row r="146" spans="3:49" ht="13.2" customHeight="1">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D146" s="85"/>
      <c r="AE146" s="85"/>
      <c r="AF146" s="85"/>
      <c r="AG146" s="85"/>
      <c r="AH146" s="85"/>
      <c r="AI146" s="85"/>
      <c r="AJ146" s="85"/>
      <c r="AK146" s="85"/>
      <c r="AL146" s="85"/>
      <c r="AM146" s="85"/>
      <c r="AN146" s="85"/>
      <c r="AO146" s="85"/>
      <c r="AP146" s="85"/>
      <c r="AQ146" s="85"/>
      <c r="AR146" s="85"/>
      <c r="AS146" s="85"/>
      <c r="AT146" s="85"/>
      <c r="AU146" s="85"/>
      <c r="AV146" s="85"/>
      <c r="AW146" s="85"/>
    </row>
    <row r="147" spans="3:49" ht="13.2" customHeight="1">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D147" s="85"/>
      <c r="AE147" s="85"/>
      <c r="AF147" s="85"/>
      <c r="AG147" s="85"/>
      <c r="AH147" s="85"/>
      <c r="AI147" s="85"/>
      <c r="AJ147" s="85"/>
      <c r="AK147" s="85"/>
      <c r="AL147" s="85"/>
      <c r="AM147" s="85"/>
      <c r="AN147" s="85"/>
      <c r="AO147" s="85"/>
      <c r="AP147" s="85"/>
      <c r="AQ147" s="85"/>
      <c r="AR147" s="85"/>
      <c r="AS147" s="85"/>
      <c r="AT147" s="85"/>
      <c r="AU147" s="85"/>
      <c r="AV147" s="85"/>
      <c r="AW147" s="85"/>
    </row>
    <row r="148" spans="3:49" ht="13.2" customHeight="1">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D148" s="85"/>
      <c r="AE148" s="85"/>
      <c r="AF148" s="85"/>
      <c r="AG148" s="85"/>
      <c r="AH148" s="85"/>
      <c r="AI148" s="85"/>
      <c r="AJ148" s="85"/>
      <c r="AK148" s="85"/>
      <c r="AL148" s="85"/>
      <c r="AM148" s="85"/>
      <c r="AN148" s="85"/>
      <c r="AO148" s="85"/>
      <c r="AP148" s="85"/>
      <c r="AQ148" s="85"/>
      <c r="AR148" s="85"/>
      <c r="AS148" s="85"/>
      <c r="AT148" s="85"/>
      <c r="AU148" s="85"/>
      <c r="AV148" s="85"/>
      <c r="AW148" s="85"/>
    </row>
    <row r="149" spans="3:49" ht="13.2" customHeight="1">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D149" s="85"/>
      <c r="AE149" s="85"/>
      <c r="AF149" s="85"/>
      <c r="AG149" s="85"/>
      <c r="AH149" s="85"/>
      <c r="AI149" s="85"/>
      <c r="AJ149" s="85"/>
      <c r="AK149" s="85"/>
      <c r="AL149" s="85"/>
      <c r="AM149" s="85"/>
      <c r="AN149" s="85"/>
      <c r="AO149" s="85"/>
      <c r="AP149" s="85"/>
      <c r="AQ149" s="85"/>
      <c r="AR149" s="85"/>
      <c r="AS149" s="85"/>
      <c r="AT149" s="85"/>
      <c r="AU149" s="85"/>
      <c r="AV149" s="85"/>
      <c r="AW149" s="85"/>
    </row>
    <row r="150" spans="3:49" ht="13.2" customHeight="1">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D150" s="85"/>
      <c r="AE150" s="85"/>
      <c r="AF150" s="85"/>
      <c r="AG150" s="85"/>
      <c r="AH150" s="85"/>
      <c r="AI150" s="85"/>
      <c r="AJ150" s="85"/>
      <c r="AK150" s="85"/>
      <c r="AL150" s="85"/>
      <c r="AM150" s="85"/>
      <c r="AN150" s="85"/>
      <c r="AO150" s="85"/>
      <c r="AP150" s="85"/>
      <c r="AQ150" s="85"/>
      <c r="AR150" s="85"/>
      <c r="AS150" s="85"/>
      <c r="AT150" s="85"/>
      <c r="AU150" s="85"/>
      <c r="AV150" s="85"/>
      <c r="AW150" s="85"/>
    </row>
    <row r="151" spans="3:49" ht="13.2" customHeight="1">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D151" s="85"/>
      <c r="AE151" s="85"/>
      <c r="AF151" s="85"/>
      <c r="AG151" s="85"/>
      <c r="AH151" s="85"/>
      <c r="AI151" s="85"/>
      <c r="AJ151" s="85"/>
      <c r="AK151" s="85"/>
      <c r="AL151" s="85"/>
      <c r="AM151" s="85"/>
      <c r="AN151" s="85"/>
      <c r="AO151" s="85"/>
      <c r="AP151" s="85"/>
      <c r="AQ151" s="85"/>
      <c r="AR151" s="85"/>
      <c r="AS151" s="85"/>
      <c r="AT151" s="85"/>
      <c r="AU151" s="85"/>
      <c r="AV151" s="85"/>
      <c r="AW151" s="85"/>
    </row>
    <row r="152" spans="3:49" ht="13.2" customHeight="1">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D152" s="85"/>
      <c r="AE152" s="85"/>
      <c r="AF152" s="85"/>
      <c r="AG152" s="85"/>
      <c r="AH152" s="85"/>
      <c r="AI152" s="85"/>
      <c r="AJ152" s="85"/>
      <c r="AK152" s="85"/>
      <c r="AL152" s="85"/>
      <c r="AM152" s="85"/>
      <c r="AN152" s="85"/>
      <c r="AO152" s="85"/>
      <c r="AP152" s="85"/>
      <c r="AQ152" s="85"/>
      <c r="AR152" s="85"/>
      <c r="AS152" s="85"/>
      <c r="AT152" s="85"/>
      <c r="AU152" s="85"/>
      <c r="AV152" s="85"/>
      <c r="AW152" s="85"/>
    </row>
    <row r="153" spans="3:49" ht="13.2" customHeight="1">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D153" s="85"/>
      <c r="AE153" s="85"/>
      <c r="AF153" s="85"/>
      <c r="AG153" s="85"/>
      <c r="AH153" s="85"/>
      <c r="AI153" s="85"/>
      <c r="AJ153" s="85"/>
      <c r="AK153" s="85"/>
      <c r="AL153" s="85"/>
      <c r="AM153" s="85"/>
      <c r="AN153" s="85"/>
      <c r="AO153" s="85"/>
      <c r="AP153" s="85"/>
      <c r="AQ153" s="85"/>
      <c r="AR153" s="85"/>
      <c r="AS153" s="85"/>
      <c r="AT153" s="85"/>
      <c r="AU153" s="85"/>
      <c r="AV153" s="85"/>
      <c r="AW153" s="85"/>
    </row>
    <row r="154" spans="3:49" ht="13.2" customHeight="1">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D154" s="85"/>
      <c r="AE154" s="85"/>
      <c r="AF154" s="85"/>
      <c r="AG154" s="85"/>
      <c r="AH154" s="85"/>
      <c r="AI154" s="85"/>
      <c r="AJ154" s="85"/>
      <c r="AK154" s="85"/>
      <c r="AL154" s="85"/>
      <c r="AM154" s="85"/>
      <c r="AN154" s="85"/>
      <c r="AO154" s="85"/>
      <c r="AP154" s="85"/>
      <c r="AQ154" s="85"/>
      <c r="AR154" s="85"/>
      <c r="AS154" s="85"/>
      <c r="AT154" s="85"/>
      <c r="AU154" s="85"/>
      <c r="AV154" s="85"/>
      <c r="AW154" s="85"/>
    </row>
    <row r="155" spans="3:49" ht="13.2" customHeight="1">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D155" s="85"/>
      <c r="AE155" s="85"/>
      <c r="AF155" s="85"/>
      <c r="AG155" s="85"/>
      <c r="AH155" s="85"/>
      <c r="AI155" s="85"/>
      <c r="AJ155" s="85"/>
      <c r="AK155" s="85"/>
      <c r="AL155" s="85"/>
      <c r="AM155" s="85"/>
      <c r="AN155" s="85"/>
      <c r="AO155" s="85"/>
      <c r="AP155" s="85"/>
      <c r="AQ155" s="85"/>
      <c r="AR155" s="85"/>
      <c r="AS155" s="85"/>
      <c r="AT155" s="85"/>
      <c r="AU155" s="85"/>
      <c r="AV155" s="85"/>
      <c r="AW155" s="85"/>
    </row>
    <row r="156" spans="3:49" ht="13.2" customHeight="1">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D156" s="85"/>
      <c r="AE156" s="85"/>
      <c r="AF156" s="85"/>
      <c r="AG156" s="85"/>
      <c r="AH156" s="85"/>
      <c r="AI156" s="85"/>
      <c r="AJ156" s="85"/>
      <c r="AK156" s="85"/>
      <c r="AL156" s="85"/>
      <c r="AM156" s="85"/>
      <c r="AN156" s="85"/>
      <c r="AO156" s="85"/>
      <c r="AP156" s="85"/>
      <c r="AQ156" s="85"/>
      <c r="AR156" s="85"/>
      <c r="AS156" s="85"/>
      <c r="AT156" s="85"/>
      <c r="AU156" s="85"/>
      <c r="AV156" s="85"/>
      <c r="AW156" s="85"/>
    </row>
    <row r="157" spans="3:49" ht="13.2" customHeight="1">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D157" s="85"/>
      <c r="AE157" s="85"/>
      <c r="AF157" s="85"/>
      <c r="AG157" s="85"/>
      <c r="AH157" s="85"/>
      <c r="AI157" s="85"/>
      <c r="AJ157" s="85"/>
      <c r="AK157" s="85"/>
      <c r="AL157" s="85"/>
      <c r="AM157" s="85"/>
      <c r="AN157" s="85"/>
      <c r="AO157" s="85"/>
      <c r="AP157" s="85"/>
      <c r="AQ157" s="85"/>
      <c r="AR157" s="85"/>
      <c r="AS157" s="85"/>
      <c r="AT157" s="85"/>
      <c r="AU157" s="85"/>
      <c r="AV157" s="85"/>
      <c r="AW157" s="85"/>
    </row>
    <row r="158" spans="3:49" ht="13.2" customHeight="1">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D158" s="85"/>
      <c r="AE158" s="85"/>
      <c r="AF158" s="85"/>
      <c r="AG158" s="85"/>
      <c r="AH158" s="85"/>
      <c r="AI158" s="85"/>
      <c r="AJ158" s="85"/>
      <c r="AK158" s="85"/>
      <c r="AL158" s="85"/>
      <c r="AM158" s="85"/>
      <c r="AN158" s="85"/>
      <c r="AO158" s="85"/>
      <c r="AP158" s="85"/>
      <c r="AQ158" s="85"/>
      <c r="AR158" s="85"/>
      <c r="AS158" s="85"/>
      <c r="AT158" s="85"/>
      <c r="AU158" s="85"/>
      <c r="AV158" s="85"/>
      <c r="AW158" s="85"/>
    </row>
    <row r="159" spans="3:49" ht="13.2" customHeight="1">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D159" s="85"/>
      <c r="AE159" s="85"/>
      <c r="AF159" s="85"/>
      <c r="AG159" s="85"/>
      <c r="AH159" s="85"/>
      <c r="AI159" s="85"/>
      <c r="AJ159" s="85"/>
      <c r="AK159" s="85"/>
      <c r="AL159" s="85"/>
      <c r="AM159" s="85"/>
      <c r="AN159" s="85"/>
      <c r="AO159" s="85"/>
      <c r="AP159" s="85"/>
      <c r="AQ159" s="85"/>
      <c r="AR159" s="85"/>
      <c r="AS159" s="85"/>
      <c r="AT159" s="85"/>
      <c r="AU159" s="85"/>
      <c r="AV159" s="85"/>
      <c r="AW159" s="85"/>
    </row>
    <row r="160" spans="3:49" ht="13.2" customHeight="1">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D160" s="85"/>
      <c r="AE160" s="85"/>
      <c r="AF160" s="85"/>
      <c r="AG160" s="85"/>
      <c r="AH160" s="85"/>
      <c r="AI160" s="85"/>
      <c r="AJ160" s="85"/>
      <c r="AK160" s="85"/>
      <c r="AL160" s="85"/>
      <c r="AM160" s="85"/>
      <c r="AN160" s="85"/>
      <c r="AO160" s="85"/>
      <c r="AP160" s="85"/>
      <c r="AQ160" s="85"/>
      <c r="AR160" s="85"/>
      <c r="AS160" s="85"/>
      <c r="AT160" s="85"/>
      <c r="AU160" s="85"/>
      <c r="AV160" s="85"/>
      <c r="AW160" s="85"/>
    </row>
    <row r="161" spans="3:49" ht="13.2" customHeight="1">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D161" s="85"/>
      <c r="AE161" s="85"/>
      <c r="AF161" s="85"/>
      <c r="AG161" s="85"/>
      <c r="AH161" s="85"/>
      <c r="AI161" s="85"/>
      <c r="AJ161" s="85"/>
      <c r="AK161" s="85"/>
      <c r="AL161" s="85"/>
      <c r="AM161" s="85"/>
      <c r="AN161" s="85"/>
      <c r="AO161" s="85"/>
      <c r="AP161" s="85"/>
      <c r="AQ161" s="85"/>
      <c r="AR161" s="85"/>
      <c r="AS161" s="85"/>
      <c r="AT161" s="85"/>
      <c r="AU161" s="85"/>
      <c r="AV161" s="85"/>
      <c r="AW161" s="85"/>
    </row>
    <row r="162" spans="3:49" ht="13.2" customHeight="1">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D162" s="85"/>
      <c r="AE162" s="85"/>
      <c r="AF162" s="85"/>
      <c r="AG162" s="85"/>
      <c r="AH162" s="85"/>
      <c r="AI162" s="85"/>
      <c r="AJ162" s="85"/>
      <c r="AK162" s="85"/>
      <c r="AL162" s="85"/>
      <c r="AM162" s="85"/>
      <c r="AN162" s="85"/>
      <c r="AO162" s="85"/>
      <c r="AP162" s="85"/>
      <c r="AQ162" s="85"/>
      <c r="AR162" s="85"/>
      <c r="AS162" s="85"/>
      <c r="AT162" s="85"/>
      <c r="AU162" s="85"/>
      <c r="AV162" s="85"/>
      <c r="AW162" s="85"/>
    </row>
    <row r="163" spans="3:49" ht="13.2" customHeight="1">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D163" s="85"/>
      <c r="AE163" s="85"/>
      <c r="AF163" s="85"/>
      <c r="AG163" s="85"/>
      <c r="AH163" s="85"/>
      <c r="AI163" s="85"/>
      <c r="AJ163" s="85"/>
      <c r="AK163" s="85"/>
      <c r="AL163" s="85"/>
      <c r="AM163" s="85"/>
      <c r="AN163" s="85"/>
      <c r="AO163" s="85"/>
      <c r="AP163" s="85"/>
      <c r="AQ163" s="85"/>
      <c r="AR163" s="85"/>
      <c r="AS163" s="85"/>
      <c r="AT163" s="85"/>
      <c r="AU163" s="85"/>
      <c r="AV163" s="85"/>
      <c r="AW163" s="85"/>
    </row>
    <row r="164" spans="3:49" ht="13.2" customHeight="1">
      <c r="AD164" s="85"/>
      <c r="AE164" s="85"/>
      <c r="AF164" s="85"/>
      <c r="AG164" s="85"/>
      <c r="AH164" s="85"/>
      <c r="AI164" s="85"/>
      <c r="AJ164" s="85"/>
      <c r="AK164" s="85"/>
      <c r="AL164" s="85"/>
      <c r="AM164" s="85"/>
      <c r="AN164" s="85"/>
      <c r="AO164" s="85"/>
      <c r="AP164" s="85"/>
      <c r="AQ164" s="85"/>
      <c r="AR164" s="85"/>
      <c r="AS164" s="85"/>
      <c r="AT164" s="85"/>
      <c r="AU164" s="85"/>
      <c r="AV164" s="85"/>
      <c r="AW164" s="85"/>
    </row>
    <row r="165" spans="3:49" ht="13.2" customHeight="1">
      <c r="AD165" s="85"/>
      <c r="AE165" s="85"/>
      <c r="AF165" s="85"/>
      <c r="AG165" s="85"/>
      <c r="AH165" s="85"/>
      <c r="AI165" s="85"/>
      <c r="AJ165" s="85"/>
      <c r="AK165" s="85"/>
      <c r="AL165" s="85"/>
      <c r="AM165" s="85"/>
      <c r="AN165" s="85"/>
      <c r="AO165" s="85"/>
      <c r="AP165" s="85"/>
      <c r="AQ165" s="85"/>
      <c r="AR165" s="85"/>
      <c r="AS165" s="85"/>
      <c r="AT165" s="85"/>
      <c r="AU165" s="85"/>
      <c r="AV165" s="85"/>
      <c r="AW165" s="85"/>
    </row>
    <row r="166" spans="3:49" ht="13.2" customHeight="1">
      <c r="AD166" s="85"/>
      <c r="AE166" s="85"/>
      <c r="AF166" s="85"/>
      <c r="AG166" s="85"/>
      <c r="AH166" s="85"/>
      <c r="AI166" s="85"/>
      <c r="AJ166" s="85"/>
      <c r="AK166" s="85"/>
      <c r="AL166" s="85"/>
      <c r="AM166" s="85"/>
      <c r="AN166" s="85"/>
      <c r="AO166" s="85"/>
      <c r="AP166" s="85"/>
      <c r="AQ166" s="85"/>
      <c r="AR166" s="85"/>
      <c r="AS166" s="85"/>
      <c r="AT166" s="85"/>
      <c r="AU166" s="85"/>
      <c r="AV166" s="85"/>
      <c r="AW166" s="85"/>
    </row>
    <row r="167" spans="3:49" ht="13.2" customHeight="1">
      <c r="AD167" s="85"/>
      <c r="AE167" s="85"/>
      <c r="AF167" s="85"/>
      <c r="AG167" s="85"/>
      <c r="AH167" s="85"/>
      <c r="AI167" s="85"/>
      <c r="AJ167" s="85"/>
      <c r="AK167" s="85"/>
      <c r="AL167" s="85"/>
      <c r="AM167" s="85"/>
      <c r="AN167" s="85"/>
      <c r="AO167" s="85"/>
      <c r="AP167" s="85"/>
      <c r="AQ167" s="85"/>
      <c r="AR167" s="85"/>
      <c r="AS167" s="85"/>
      <c r="AT167" s="85"/>
      <c r="AU167" s="85"/>
      <c r="AV167" s="85"/>
      <c r="AW167" s="85"/>
    </row>
    <row r="168" spans="3:49" ht="13.2" customHeight="1">
      <c r="AD168" s="85"/>
      <c r="AE168" s="85"/>
      <c r="AF168" s="85"/>
      <c r="AG168" s="85"/>
      <c r="AH168" s="85"/>
      <c r="AI168" s="85"/>
      <c r="AJ168" s="85"/>
      <c r="AK168" s="85"/>
      <c r="AL168" s="85"/>
      <c r="AM168" s="85"/>
      <c r="AN168" s="85"/>
      <c r="AO168" s="85"/>
      <c r="AP168" s="85"/>
      <c r="AQ168" s="85"/>
      <c r="AR168" s="85"/>
      <c r="AS168" s="85"/>
      <c r="AT168" s="85"/>
      <c r="AU168" s="85"/>
      <c r="AV168" s="85"/>
      <c r="AW168" s="85"/>
    </row>
    <row r="169" spans="3:49" ht="13.2" customHeight="1">
      <c r="AD169" s="85"/>
      <c r="AE169" s="85"/>
      <c r="AF169" s="85"/>
      <c r="AG169" s="85"/>
      <c r="AH169" s="85"/>
      <c r="AI169" s="85"/>
      <c r="AJ169" s="85"/>
      <c r="AK169" s="85"/>
      <c r="AL169" s="85"/>
      <c r="AM169" s="85"/>
      <c r="AN169" s="85"/>
      <c r="AO169" s="85"/>
      <c r="AP169" s="85"/>
      <c r="AQ169" s="85"/>
      <c r="AR169" s="85"/>
      <c r="AS169" s="85"/>
      <c r="AT169" s="85"/>
      <c r="AU169" s="85"/>
      <c r="AV169" s="85"/>
      <c r="AW169" s="85"/>
    </row>
    <row r="170" spans="3:49" ht="13.2" customHeight="1">
      <c r="AD170" s="85"/>
      <c r="AE170" s="85"/>
      <c r="AF170" s="85"/>
      <c r="AG170" s="85"/>
      <c r="AH170" s="85"/>
      <c r="AI170" s="85"/>
      <c r="AJ170" s="85"/>
      <c r="AK170" s="85"/>
      <c r="AL170" s="85"/>
      <c r="AM170" s="85"/>
      <c r="AN170" s="85"/>
      <c r="AO170" s="85"/>
      <c r="AP170" s="85"/>
      <c r="AQ170" s="85"/>
      <c r="AR170" s="85"/>
      <c r="AS170" s="85"/>
      <c r="AT170" s="85"/>
      <c r="AU170" s="85"/>
      <c r="AV170" s="85"/>
      <c r="AW170" s="85"/>
    </row>
    <row r="171" spans="3:49" ht="13.2" customHeight="1">
      <c r="AD171" s="85"/>
      <c r="AE171" s="85"/>
      <c r="AF171" s="85"/>
      <c r="AG171" s="85"/>
      <c r="AH171" s="85"/>
      <c r="AI171" s="85"/>
      <c r="AJ171" s="85"/>
      <c r="AK171" s="85"/>
      <c r="AL171" s="85"/>
      <c r="AM171" s="85"/>
      <c r="AN171" s="85"/>
      <c r="AO171" s="85"/>
      <c r="AP171" s="85"/>
      <c r="AQ171" s="85"/>
      <c r="AR171" s="85"/>
      <c r="AS171" s="85"/>
      <c r="AT171" s="85"/>
      <c r="AU171" s="85"/>
      <c r="AV171" s="85"/>
      <c r="AW171" s="85"/>
    </row>
    <row r="172" spans="3:49" ht="13.2" customHeight="1">
      <c r="AD172" s="85"/>
      <c r="AE172" s="85"/>
      <c r="AF172" s="85"/>
      <c r="AG172" s="85"/>
      <c r="AH172" s="85"/>
      <c r="AI172" s="85"/>
      <c r="AJ172" s="85"/>
      <c r="AK172" s="85"/>
      <c r="AL172" s="85"/>
      <c r="AM172" s="85"/>
      <c r="AN172" s="85"/>
      <c r="AO172" s="85"/>
      <c r="AP172" s="85"/>
      <c r="AQ172" s="85"/>
      <c r="AR172" s="85"/>
      <c r="AS172" s="85"/>
      <c r="AT172" s="85"/>
      <c r="AU172" s="85"/>
      <c r="AV172" s="85"/>
      <c r="AW172" s="85"/>
    </row>
    <row r="173" spans="3:49" ht="13.2" customHeight="1">
      <c r="AD173" s="85"/>
      <c r="AE173" s="85"/>
      <c r="AF173" s="85"/>
      <c r="AG173" s="85"/>
      <c r="AH173" s="85"/>
      <c r="AI173" s="85"/>
      <c r="AJ173" s="85"/>
      <c r="AK173" s="85"/>
      <c r="AL173" s="85"/>
      <c r="AM173" s="85"/>
      <c r="AN173" s="85"/>
      <c r="AO173" s="85"/>
      <c r="AP173" s="85"/>
      <c r="AQ173" s="85"/>
      <c r="AR173" s="85"/>
      <c r="AS173" s="85"/>
      <c r="AT173" s="85"/>
      <c r="AU173" s="85"/>
      <c r="AV173" s="85"/>
      <c r="AW173" s="85"/>
    </row>
    <row r="174" spans="3:49" ht="13.2" customHeight="1">
      <c r="AD174" s="85"/>
      <c r="AE174" s="85"/>
      <c r="AF174" s="85"/>
      <c r="AG174" s="85"/>
      <c r="AH174" s="85"/>
      <c r="AI174" s="85"/>
      <c r="AJ174" s="85"/>
      <c r="AK174" s="85"/>
      <c r="AL174" s="85"/>
      <c r="AM174" s="85"/>
      <c r="AN174" s="85"/>
      <c r="AO174" s="85"/>
      <c r="AP174" s="85"/>
      <c r="AQ174" s="85"/>
      <c r="AR174" s="85"/>
      <c r="AS174" s="85"/>
      <c r="AT174" s="85"/>
      <c r="AU174" s="85"/>
      <c r="AV174" s="85"/>
      <c r="AW174" s="85"/>
    </row>
    <row r="175" spans="3:49" ht="13.2" customHeight="1">
      <c r="AD175" s="85"/>
      <c r="AE175" s="85"/>
      <c r="AF175" s="85"/>
      <c r="AG175" s="85"/>
      <c r="AH175" s="85"/>
      <c r="AI175" s="85"/>
      <c r="AJ175" s="85"/>
      <c r="AK175" s="85"/>
      <c r="AL175" s="85"/>
      <c r="AM175" s="85"/>
      <c r="AN175" s="85"/>
      <c r="AO175" s="85"/>
      <c r="AP175" s="85"/>
      <c r="AQ175" s="85"/>
      <c r="AR175" s="85"/>
      <c r="AS175" s="85"/>
      <c r="AT175" s="85"/>
      <c r="AU175" s="85"/>
      <c r="AV175" s="85"/>
      <c r="AW175" s="85"/>
    </row>
    <row r="176" spans="3:49" ht="13.2" customHeight="1">
      <c r="AD176" s="85"/>
      <c r="AE176" s="85"/>
      <c r="AF176" s="85"/>
      <c r="AG176" s="85"/>
      <c r="AH176" s="85"/>
      <c r="AI176" s="85"/>
      <c r="AJ176" s="85"/>
      <c r="AK176" s="85"/>
      <c r="AL176" s="85"/>
      <c r="AM176" s="85"/>
      <c r="AN176" s="85"/>
      <c r="AO176" s="85"/>
      <c r="AP176" s="85"/>
      <c r="AQ176" s="85"/>
      <c r="AR176" s="85"/>
      <c r="AS176" s="85"/>
      <c r="AT176" s="85"/>
      <c r="AU176" s="85"/>
      <c r="AV176" s="85"/>
      <c r="AW176" s="85"/>
    </row>
    <row r="177" spans="30:49" ht="13.2" customHeight="1">
      <c r="AD177" s="85"/>
      <c r="AE177" s="85"/>
      <c r="AF177" s="85"/>
      <c r="AG177" s="85"/>
      <c r="AH177" s="85"/>
      <c r="AI177" s="85"/>
      <c r="AJ177" s="85"/>
      <c r="AK177" s="85"/>
      <c r="AL177" s="85"/>
      <c r="AM177" s="85"/>
      <c r="AN177" s="85"/>
      <c r="AO177" s="85"/>
      <c r="AP177" s="85"/>
      <c r="AQ177" s="85"/>
      <c r="AR177" s="85"/>
      <c r="AS177" s="85"/>
      <c r="AT177" s="85"/>
      <c r="AU177" s="85"/>
      <c r="AV177" s="85"/>
      <c r="AW177" s="85"/>
    </row>
    <row r="178" spans="30:49" ht="13.2" customHeight="1">
      <c r="AD178" s="85"/>
      <c r="AE178" s="85"/>
      <c r="AF178" s="85"/>
      <c r="AG178" s="85"/>
      <c r="AH178" s="85"/>
      <c r="AI178" s="85"/>
      <c r="AJ178" s="85"/>
      <c r="AK178" s="85"/>
      <c r="AL178" s="85"/>
      <c r="AM178" s="85"/>
      <c r="AN178" s="85"/>
      <c r="AO178" s="85"/>
      <c r="AP178" s="85"/>
      <c r="AQ178" s="85"/>
      <c r="AR178" s="85"/>
      <c r="AS178" s="85"/>
      <c r="AT178" s="85"/>
      <c r="AU178" s="85"/>
      <c r="AV178" s="85"/>
      <c r="AW178" s="85"/>
    </row>
    <row r="179" spans="30:49" ht="13.2" customHeight="1">
      <c r="AD179" s="85"/>
      <c r="AE179" s="85"/>
      <c r="AF179" s="85"/>
      <c r="AG179" s="85"/>
      <c r="AH179" s="85"/>
      <c r="AI179" s="85"/>
      <c r="AJ179" s="85"/>
      <c r="AK179" s="85"/>
      <c r="AL179" s="85"/>
      <c r="AM179" s="85"/>
      <c r="AN179" s="85"/>
      <c r="AO179" s="85"/>
      <c r="AP179" s="85"/>
      <c r="AQ179" s="85"/>
      <c r="AR179" s="85"/>
      <c r="AS179" s="85"/>
      <c r="AT179" s="85"/>
      <c r="AU179" s="85"/>
      <c r="AV179" s="85"/>
      <c r="AW179" s="85"/>
    </row>
    <row r="180" spans="30:49" ht="13.2" customHeight="1">
      <c r="AD180" s="85"/>
      <c r="AE180" s="85"/>
      <c r="AF180" s="85"/>
      <c r="AG180" s="85"/>
      <c r="AH180" s="85"/>
      <c r="AI180" s="85"/>
      <c r="AJ180" s="85"/>
      <c r="AK180" s="85"/>
      <c r="AL180" s="85"/>
      <c r="AM180" s="85"/>
      <c r="AN180" s="85"/>
      <c r="AO180" s="85"/>
      <c r="AP180" s="85"/>
      <c r="AQ180" s="85"/>
      <c r="AR180" s="85"/>
      <c r="AS180" s="85"/>
      <c r="AT180" s="85"/>
      <c r="AU180" s="85"/>
      <c r="AV180" s="85"/>
      <c r="AW180" s="85"/>
    </row>
    <row r="181" spans="30:49" ht="13.2" customHeight="1">
      <c r="AD181" s="85"/>
      <c r="AE181" s="85"/>
      <c r="AF181" s="85"/>
      <c r="AG181" s="85"/>
      <c r="AH181" s="85"/>
      <c r="AI181" s="85"/>
      <c r="AJ181" s="85"/>
      <c r="AK181" s="85"/>
      <c r="AL181" s="85"/>
      <c r="AM181" s="85"/>
      <c r="AN181" s="85"/>
      <c r="AO181" s="85"/>
      <c r="AP181" s="85"/>
      <c r="AQ181" s="85"/>
      <c r="AR181" s="85"/>
      <c r="AS181" s="85"/>
      <c r="AT181" s="85"/>
      <c r="AU181" s="85"/>
      <c r="AV181" s="85"/>
      <c r="AW181" s="85"/>
    </row>
    <row r="182" spans="30:49" ht="13.2" customHeight="1">
      <c r="AD182" s="85"/>
      <c r="AE182" s="85"/>
      <c r="AF182" s="85"/>
      <c r="AG182" s="85"/>
      <c r="AH182" s="85"/>
      <c r="AI182" s="85"/>
      <c r="AJ182" s="85"/>
      <c r="AK182" s="85"/>
      <c r="AL182" s="85"/>
      <c r="AM182" s="85"/>
      <c r="AN182" s="85"/>
      <c r="AO182" s="85"/>
      <c r="AP182" s="85"/>
      <c r="AQ182" s="85"/>
      <c r="AR182" s="85"/>
      <c r="AS182" s="85"/>
      <c r="AT182" s="85"/>
      <c r="AU182" s="85"/>
      <c r="AV182" s="85"/>
      <c r="AW182" s="85"/>
    </row>
    <row r="183" spans="30:49" ht="13.2" customHeight="1">
      <c r="AD183" s="85"/>
      <c r="AE183" s="85"/>
      <c r="AF183" s="85"/>
      <c r="AG183" s="85"/>
      <c r="AH183" s="85"/>
      <c r="AI183" s="85"/>
      <c r="AJ183" s="85"/>
      <c r="AK183" s="85"/>
      <c r="AL183" s="85"/>
      <c r="AM183" s="85"/>
      <c r="AN183" s="85"/>
      <c r="AO183" s="85"/>
      <c r="AP183" s="85"/>
      <c r="AQ183" s="85"/>
      <c r="AR183" s="85"/>
      <c r="AS183" s="85"/>
      <c r="AT183" s="85"/>
      <c r="AU183" s="85"/>
      <c r="AV183" s="85"/>
      <c r="AW183" s="85"/>
    </row>
    <row r="184" spans="30:49" ht="13.2" customHeight="1">
      <c r="AD184" s="85"/>
      <c r="AE184" s="85"/>
      <c r="AF184" s="85"/>
      <c r="AG184" s="85"/>
      <c r="AH184" s="85"/>
      <c r="AI184" s="85"/>
      <c r="AJ184" s="85"/>
      <c r="AK184" s="85"/>
      <c r="AL184" s="85"/>
      <c r="AM184" s="85"/>
      <c r="AN184" s="85"/>
      <c r="AO184" s="85"/>
      <c r="AP184" s="85"/>
      <c r="AQ184" s="85"/>
      <c r="AR184" s="85"/>
      <c r="AS184" s="85"/>
      <c r="AT184" s="85"/>
      <c r="AU184" s="85"/>
      <c r="AV184" s="85"/>
      <c r="AW184" s="85"/>
    </row>
    <row r="185" spans="30:49" ht="13.2" customHeight="1">
      <c r="AD185" s="85"/>
      <c r="AE185" s="85"/>
      <c r="AF185" s="85"/>
      <c r="AG185" s="85"/>
      <c r="AH185" s="85"/>
      <c r="AI185" s="85"/>
      <c r="AJ185" s="85"/>
      <c r="AK185" s="85"/>
      <c r="AL185" s="85"/>
      <c r="AM185" s="85"/>
      <c r="AN185" s="85"/>
      <c r="AO185" s="85"/>
      <c r="AP185" s="85"/>
      <c r="AQ185" s="85"/>
      <c r="AR185" s="85"/>
      <c r="AS185" s="85"/>
      <c r="AT185" s="85"/>
      <c r="AU185" s="85"/>
      <c r="AV185" s="85"/>
      <c r="AW185" s="85"/>
    </row>
    <row r="186" spans="30:49" ht="13.2" customHeight="1">
      <c r="AD186" s="85"/>
      <c r="AE186" s="85"/>
      <c r="AF186" s="85"/>
      <c r="AG186" s="85"/>
      <c r="AH186" s="85"/>
      <c r="AI186" s="85"/>
      <c r="AJ186" s="85"/>
      <c r="AK186" s="85"/>
      <c r="AL186" s="85"/>
      <c r="AM186" s="85"/>
      <c r="AN186" s="85"/>
      <c r="AO186" s="85"/>
      <c r="AP186" s="85"/>
      <c r="AQ186" s="85"/>
      <c r="AR186" s="85"/>
      <c r="AS186" s="85"/>
      <c r="AT186" s="85"/>
      <c r="AU186" s="85"/>
      <c r="AV186" s="85"/>
      <c r="AW186" s="85"/>
    </row>
    <row r="187" spans="30:49" ht="13.2" customHeight="1">
      <c r="AD187" s="85"/>
      <c r="AE187" s="85"/>
      <c r="AF187" s="85"/>
      <c r="AG187" s="85"/>
      <c r="AH187" s="85"/>
      <c r="AI187" s="85"/>
      <c r="AJ187" s="85"/>
      <c r="AK187" s="85"/>
      <c r="AL187" s="85"/>
      <c r="AM187" s="85"/>
      <c r="AN187" s="85"/>
      <c r="AO187" s="85"/>
      <c r="AP187" s="85"/>
      <c r="AQ187" s="85"/>
      <c r="AR187" s="85"/>
      <c r="AS187" s="85"/>
      <c r="AT187" s="85"/>
      <c r="AU187" s="85"/>
      <c r="AV187" s="85"/>
      <c r="AW187" s="85"/>
    </row>
    <row r="188" spans="30:49" ht="13.2" customHeight="1">
      <c r="AD188" s="85"/>
      <c r="AE188" s="85"/>
      <c r="AF188" s="85"/>
      <c r="AG188" s="85"/>
      <c r="AH188" s="85"/>
      <c r="AI188" s="85"/>
      <c r="AJ188" s="85"/>
      <c r="AK188" s="85"/>
      <c r="AL188" s="85"/>
      <c r="AM188" s="85"/>
      <c r="AN188" s="85"/>
      <c r="AO188" s="85"/>
      <c r="AP188" s="85"/>
      <c r="AQ188" s="85"/>
      <c r="AR188" s="85"/>
      <c r="AS188" s="85"/>
      <c r="AT188" s="85"/>
      <c r="AU188" s="85"/>
      <c r="AV188" s="85"/>
      <c r="AW188" s="85"/>
    </row>
    <row r="189" spans="30:49" ht="13.2" customHeight="1">
      <c r="AD189" s="85"/>
      <c r="AE189" s="85"/>
      <c r="AF189" s="85"/>
      <c r="AG189" s="85"/>
      <c r="AH189" s="85"/>
      <c r="AI189" s="85"/>
      <c r="AJ189" s="85"/>
      <c r="AK189" s="85"/>
      <c r="AL189" s="85"/>
      <c r="AM189" s="85"/>
      <c r="AN189" s="85"/>
      <c r="AO189" s="85"/>
      <c r="AP189" s="85"/>
      <c r="AQ189" s="85"/>
      <c r="AR189" s="85"/>
      <c r="AS189" s="85"/>
      <c r="AT189" s="85"/>
      <c r="AU189" s="85"/>
      <c r="AV189" s="85"/>
      <c r="AW189" s="85"/>
    </row>
    <row r="190" spans="30:49" ht="13.2" customHeight="1">
      <c r="AD190" s="85"/>
      <c r="AE190" s="85"/>
      <c r="AF190" s="85"/>
      <c r="AG190" s="85"/>
      <c r="AH190" s="85"/>
      <c r="AI190" s="85"/>
      <c r="AJ190" s="85"/>
      <c r="AK190" s="85"/>
      <c r="AL190" s="85"/>
      <c r="AM190" s="85"/>
      <c r="AN190" s="85"/>
      <c r="AO190" s="85"/>
      <c r="AP190" s="85"/>
      <c r="AQ190" s="85"/>
      <c r="AR190" s="85"/>
      <c r="AS190" s="85"/>
      <c r="AT190" s="85"/>
      <c r="AU190" s="85"/>
      <c r="AV190" s="85"/>
      <c r="AW190" s="85"/>
    </row>
    <row r="191" spans="30:49" ht="13.2" customHeight="1">
      <c r="AD191" s="85"/>
      <c r="AE191" s="85"/>
      <c r="AF191" s="85"/>
      <c r="AG191" s="85"/>
      <c r="AH191" s="85"/>
      <c r="AI191" s="85"/>
      <c r="AJ191" s="85"/>
      <c r="AK191" s="85"/>
      <c r="AL191" s="85"/>
      <c r="AM191" s="85"/>
      <c r="AN191" s="85"/>
      <c r="AO191" s="85"/>
      <c r="AP191" s="85"/>
      <c r="AQ191" s="85"/>
      <c r="AR191" s="85"/>
      <c r="AS191" s="85"/>
      <c r="AT191" s="85"/>
      <c r="AU191" s="85"/>
      <c r="AV191" s="85"/>
      <c r="AW191" s="85"/>
    </row>
    <row r="192" spans="30:49" ht="13.2" customHeight="1">
      <c r="AD192" s="85"/>
      <c r="AE192" s="85"/>
      <c r="AF192" s="85"/>
      <c r="AG192" s="85"/>
      <c r="AH192" s="85"/>
      <c r="AI192" s="85"/>
      <c r="AJ192" s="85"/>
      <c r="AK192" s="85"/>
      <c r="AL192" s="85"/>
      <c r="AM192" s="85"/>
      <c r="AN192" s="85"/>
      <c r="AO192" s="85"/>
      <c r="AP192" s="85"/>
      <c r="AQ192" s="85"/>
      <c r="AR192" s="85"/>
      <c r="AS192" s="85"/>
      <c r="AT192" s="85"/>
      <c r="AU192" s="85"/>
      <c r="AV192" s="85"/>
      <c r="AW192" s="85"/>
    </row>
    <row r="193" spans="30:49" ht="13.2" customHeight="1">
      <c r="AD193" s="85"/>
      <c r="AE193" s="85"/>
      <c r="AF193" s="85"/>
      <c r="AG193" s="85"/>
      <c r="AH193" s="85"/>
      <c r="AI193" s="85"/>
      <c r="AJ193" s="85"/>
      <c r="AK193" s="85"/>
      <c r="AL193" s="85"/>
      <c r="AM193" s="85"/>
      <c r="AN193" s="85"/>
      <c r="AO193" s="85"/>
      <c r="AP193" s="85"/>
      <c r="AQ193" s="85"/>
      <c r="AR193" s="85"/>
      <c r="AS193" s="85"/>
      <c r="AT193" s="85"/>
      <c r="AU193" s="85"/>
      <c r="AV193" s="85"/>
      <c r="AW193" s="85"/>
    </row>
    <row r="194" spans="30:49" ht="13.2" customHeight="1">
      <c r="AD194" s="85"/>
      <c r="AE194" s="85"/>
      <c r="AF194" s="85"/>
      <c r="AG194" s="85"/>
      <c r="AH194" s="85"/>
      <c r="AI194" s="85"/>
      <c r="AJ194" s="85"/>
      <c r="AK194" s="85"/>
      <c r="AL194" s="85"/>
      <c r="AM194" s="85"/>
      <c r="AN194" s="85"/>
      <c r="AO194" s="85"/>
      <c r="AP194" s="85"/>
      <c r="AQ194" s="85"/>
      <c r="AR194" s="85"/>
      <c r="AS194" s="85"/>
      <c r="AT194" s="85"/>
      <c r="AU194" s="85"/>
      <c r="AV194" s="85"/>
      <c r="AW194" s="85"/>
    </row>
    <row r="195" spans="30:49" ht="13.2" customHeight="1">
      <c r="AD195" s="85"/>
      <c r="AE195" s="85"/>
      <c r="AF195" s="85"/>
      <c r="AG195" s="85"/>
      <c r="AH195" s="85"/>
      <c r="AI195" s="85"/>
      <c r="AJ195" s="85"/>
      <c r="AK195" s="85"/>
      <c r="AL195" s="85"/>
      <c r="AM195" s="85"/>
      <c r="AN195" s="85"/>
      <c r="AO195" s="85"/>
      <c r="AP195" s="85"/>
      <c r="AQ195" s="85"/>
      <c r="AR195" s="85"/>
      <c r="AS195" s="85"/>
      <c r="AT195" s="85"/>
      <c r="AU195" s="85"/>
      <c r="AV195" s="85"/>
      <c r="AW195" s="85"/>
    </row>
    <row r="196" spans="30:49" ht="13.2" customHeight="1">
      <c r="AD196" s="85"/>
      <c r="AE196" s="85"/>
      <c r="AF196" s="85"/>
      <c r="AG196" s="85"/>
      <c r="AH196" s="85"/>
      <c r="AI196" s="85"/>
      <c r="AJ196" s="85"/>
      <c r="AK196" s="85"/>
      <c r="AL196" s="85"/>
      <c r="AM196" s="85"/>
      <c r="AN196" s="85"/>
      <c r="AO196" s="85"/>
      <c r="AP196" s="85"/>
      <c r="AQ196" s="85"/>
      <c r="AR196" s="85"/>
      <c r="AS196" s="85"/>
      <c r="AT196" s="85"/>
      <c r="AU196" s="85"/>
      <c r="AV196" s="85"/>
      <c r="AW196" s="85"/>
    </row>
    <row r="197" spans="30:49" ht="13.2" customHeight="1">
      <c r="AD197" s="85"/>
      <c r="AE197" s="85"/>
      <c r="AF197" s="85"/>
      <c r="AG197" s="85"/>
      <c r="AH197" s="85"/>
      <c r="AI197" s="85"/>
      <c r="AJ197" s="85"/>
      <c r="AK197" s="85"/>
      <c r="AL197" s="85"/>
      <c r="AM197" s="85"/>
      <c r="AN197" s="85"/>
      <c r="AO197" s="85"/>
      <c r="AP197" s="85"/>
      <c r="AQ197" s="85"/>
      <c r="AR197" s="85"/>
      <c r="AS197" s="85"/>
      <c r="AT197" s="85"/>
      <c r="AU197" s="85"/>
      <c r="AV197" s="85"/>
      <c r="AW197" s="85"/>
    </row>
    <row r="198" spans="30:49" ht="13.2" customHeight="1">
      <c r="AD198" s="85"/>
      <c r="AE198" s="85"/>
      <c r="AF198" s="85"/>
      <c r="AG198" s="85"/>
      <c r="AH198" s="85"/>
      <c r="AI198" s="85"/>
      <c r="AJ198" s="85"/>
      <c r="AK198" s="85"/>
      <c r="AL198" s="85"/>
      <c r="AM198" s="85"/>
      <c r="AN198" s="85"/>
      <c r="AO198" s="85"/>
      <c r="AP198" s="85"/>
      <c r="AQ198" s="85"/>
      <c r="AR198" s="85"/>
      <c r="AS198" s="85"/>
      <c r="AT198" s="85"/>
      <c r="AU198" s="85"/>
      <c r="AV198" s="85"/>
      <c r="AW198" s="85"/>
    </row>
    <row r="199" spans="30:49" ht="13.2" customHeight="1">
      <c r="AD199" s="85"/>
      <c r="AE199" s="85"/>
      <c r="AF199" s="85"/>
      <c r="AG199" s="85"/>
      <c r="AH199" s="85"/>
      <c r="AI199" s="85"/>
      <c r="AJ199" s="85"/>
      <c r="AK199" s="85"/>
      <c r="AL199" s="85"/>
      <c r="AM199" s="85"/>
      <c r="AN199" s="85"/>
      <c r="AO199" s="85"/>
      <c r="AP199" s="85"/>
      <c r="AQ199" s="85"/>
      <c r="AR199" s="85"/>
      <c r="AS199" s="85"/>
      <c r="AT199" s="85"/>
      <c r="AU199" s="85"/>
      <c r="AV199" s="85"/>
      <c r="AW199" s="85"/>
    </row>
    <row r="200" spans="30:49" ht="13.2" customHeight="1">
      <c r="AD200" s="85"/>
      <c r="AE200" s="85"/>
      <c r="AF200" s="85"/>
      <c r="AG200" s="85"/>
      <c r="AH200" s="85"/>
      <c r="AI200" s="85"/>
      <c r="AJ200" s="85"/>
      <c r="AK200" s="85"/>
      <c r="AL200" s="85"/>
      <c r="AM200" s="85"/>
      <c r="AN200" s="85"/>
      <c r="AO200" s="85"/>
      <c r="AP200" s="85"/>
      <c r="AQ200" s="85"/>
      <c r="AR200" s="85"/>
      <c r="AS200" s="85"/>
      <c r="AT200" s="85"/>
      <c r="AU200" s="85"/>
      <c r="AV200" s="85"/>
      <c r="AW200" s="85"/>
    </row>
    <row r="201" spans="30:49" ht="13.2" customHeight="1">
      <c r="AD201" s="85"/>
      <c r="AE201" s="85"/>
      <c r="AF201" s="85"/>
      <c r="AG201" s="85"/>
      <c r="AH201" s="85"/>
      <c r="AI201" s="85"/>
      <c r="AJ201" s="85"/>
      <c r="AK201" s="85"/>
      <c r="AL201" s="85"/>
      <c r="AM201" s="85"/>
      <c r="AN201" s="85"/>
      <c r="AO201" s="85"/>
      <c r="AP201" s="85"/>
      <c r="AQ201" s="85"/>
      <c r="AR201" s="85"/>
      <c r="AS201" s="85"/>
      <c r="AT201" s="85"/>
      <c r="AU201" s="85"/>
      <c r="AV201" s="85"/>
      <c r="AW201" s="85"/>
    </row>
    <row r="202" spans="30:49" ht="13.2" customHeight="1">
      <c r="AD202" s="85"/>
      <c r="AE202" s="85"/>
      <c r="AF202" s="85"/>
      <c r="AG202" s="85"/>
      <c r="AH202" s="85"/>
      <c r="AI202" s="85"/>
      <c r="AJ202" s="85"/>
      <c r="AK202" s="85"/>
      <c r="AL202" s="85"/>
      <c r="AM202" s="85"/>
      <c r="AN202" s="85"/>
      <c r="AO202" s="85"/>
      <c r="AP202" s="85"/>
      <c r="AQ202" s="85"/>
      <c r="AR202" s="85"/>
      <c r="AS202" s="85"/>
      <c r="AT202" s="85"/>
      <c r="AU202" s="85"/>
      <c r="AV202" s="85"/>
      <c r="AW202" s="85"/>
    </row>
    <row r="203" spans="30:49" ht="13.2" customHeight="1">
      <c r="AD203" s="85"/>
      <c r="AE203" s="85"/>
      <c r="AF203" s="85"/>
      <c r="AG203" s="85"/>
      <c r="AH203" s="85"/>
      <c r="AI203" s="85"/>
      <c r="AJ203" s="85"/>
      <c r="AK203" s="85"/>
      <c r="AL203" s="85"/>
      <c r="AM203" s="85"/>
      <c r="AN203" s="85"/>
      <c r="AO203" s="85"/>
      <c r="AP203" s="85"/>
      <c r="AQ203" s="85"/>
      <c r="AR203" s="85"/>
      <c r="AS203" s="85"/>
      <c r="AT203" s="85"/>
      <c r="AU203" s="85"/>
      <c r="AV203" s="85"/>
      <c r="AW203" s="85"/>
    </row>
    <row r="204" spans="30:49" ht="13.2" customHeight="1">
      <c r="AD204" s="85"/>
      <c r="AE204" s="85"/>
      <c r="AF204" s="85"/>
      <c r="AG204" s="85"/>
      <c r="AH204" s="85"/>
      <c r="AI204" s="85"/>
      <c r="AJ204" s="85"/>
      <c r="AK204" s="85"/>
      <c r="AL204" s="85"/>
      <c r="AM204" s="85"/>
      <c r="AN204" s="85"/>
      <c r="AO204" s="85"/>
      <c r="AP204" s="85"/>
      <c r="AQ204" s="85"/>
      <c r="AR204" s="85"/>
      <c r="AS204" s="85"/>
      <c r="AT204" s="85"/>
      <c r="AU204" s="85"/>
      <c r="AV204" s="85"/>
      <c r="AW204" s="85"/>
    </row>
    <row r="205" spans="30:49" ht="13.2" customHeight="1"/>
    <row r="206" spans="30:49" ht="13.2" customHeight="1"/>
    <row r="207" spans="30:49" ht="13.2" customHeight="1"/>
    <row r="208" spans="30:49" ht="13.2" customHeight="1"/>
    <row r="209" ht="13.2" customHeight="1"/>
    <row r="210" ht="13.2" customHeight="1"/>
  </sheetData>
  <sheetProtection algorithmName="SHA-512" hashValue="AViMxZEnnn+RhDXWPOYNvB2Zw7e9NIdX4zVfVIbybGyUS2kHj4r7AKXHzAJ6OMcbYUzfXMPBJNjr7PjJGUT4WA==" saltValue="DbgDU2iLmvmSBRS35pZGwg==" spinCount="100000" sheet="1" formatCells="0" formatRows="0" selectLockedCells="1"/>
  <mergeCells count="183">
    <mergeCell ref="C95:AA103"/>
    <mergeCell ref="A47:D48"/>
    <mergeCell ref="C57:G57"/>
    <mergeCell ref="C69:AA74"/>
    <mergeCell ref="E60:AA60"/>
    <mergeCell ref="E61:AA61"/>
    <mergeCell ref="E62:T62"/>
    <mergeCell ref="E64:T64"/>
    <mergeCell ref="C79:AA83"/>
    <mergeCell ref="C84:AA93"/>
    <mergeCell ref="V62:Z62"/>
    <mergeCell ref="V64:Z64"/>
    <mergeCell ref="E63:V63"/>
    <mergeCell ref="C77:J77"/>
    <mergeCell ref="K77:P77"/>
    <mergeCell ref="Q76:AA76"/>
    <mergeCell ref="A46:D46"/>
    <mergeCell ref="E46:AB46"/>
    <mergeCell ref="C55:AA55"/>
    <mergeCell ref="O43:U43"/>
    <mergeCell ref="V43:AB43"/>
    <mergeCell ref="H44:N44"/>
    <mergeCell ref="O44:U44"/>
    <mergeCell ref="V44:AB44"/>
    <mergeCell ref="A45:D45"/>
    <mergeCell ref="E45:AB45"/>
    <mergeCell ref="N52:AA52"/>
    <mergeCell ref="A42:D44"/>
    <mergeCell ref="E42:H42"/>
    <mergeCell ref="J42:M42"/>
    <mergeCell ref="N42:AB42"/>
    <mergeCell ref="E43:G44"/>
    <mergeCell ref="H43:N43"/>
    <mergeCell ref="A38:D41"/>
    <mergeCell ref="K39:L39"/>
    <mergeCell ref="N39:O39"/>
    <mergeCell ref="P39:Q39"/>
    <mergeCell ref="S39:AA39"/>
    <mergeCell ref="E40:I40"/>
    <mergeCell ref="K40:L40"/>
    <mergeCell ref="N40:O40"/>
    <mergeCell ref="Q40:AB40"/>
    <mergeCell ref="E38:I38"/>
    <mergeCell ref="K38:L38"/>
    <mergeCell ref="N38:O38"/>
    <mergeCell ref="Q38:AB38"/>
    <mergeCell ref="E39:I39"/>
    <mergeCell ref="E41:I41"/>
    <mergeCell ref="K41:L41"/>
    <mergeCell ref="N41:O41"/>
    <mergeCell ref="Q41:AB41"/>
    <mergeCell ref="A29:D30"/>
    <mergeCell ref="E29:AB30"/>
    <mergeCell ref="A31:D32"/>
    <mergeCell ref="E31:AB32"/>
    <mergeCell ref="A33:D37"/>
    <mergeCell ref="E33:F33"/>
    <mergeCell ref="G33:AB33"/>
    <mergeCell ref="E34:F34"/>
    <mergeCell ref="H34:I34"/>
    <mergeCell ref="K34:M34"/>
    <mergeCell ref="E37:F37"/>
    <mergeCell ref="G37:O37"/>
    <mergeCell ref="P37:Q37"/>
    <mergeCell ref="R37:AB37"/>
    <mergeCell ref="AA28:AB28"/>
    <mergeCell ref="X24:Y24"/>
    <mergeCell ref="Z24:AA24"/>
    <mergeCell ref="N34:AB34"/>
    <mergeCell ref="E35:F36"/>
    <mergeCell ref="G35:H35"/>
    <mergeCell ref="I35:O35"/>
    <mergeCell ref="P35:Q36"/>
    <mergeCell ref="R35:AB36"/>
    <mergeCell ref="G36:O36"/>
    <mergeCell ref="A25:D25"/>
    <mergeCell ref="E25:AB25"/>
    <mergeCell ref="A26:D28"/>
    <mergeCell ref="R26:S26"/>
    <mergeCell ref="U26:V26"/>
    <mergeCell ref="X26:Y26"/>
    <mergeCell ref="AA26:AB26"/>
    <mergeCell ref="R27:S27"/>
    <mergeCell ref="Q22:R22"/>
    <mergeCell ref="A23:D23"/>
    <mergeCell ref="E23:AB23"/>
    <mergeCell ref="A24:D24"/>
    <mergeCell ref="F24:G24"/>
    <mergeCell ref="H24:I24"/>
    <mergeCell ref="L24:M24"/>
    <mergeCell ref="N24:O24"/>
    <mergeCell ref="R24:S24"/>
    <mergeCell ref="T24:U24"/>
    <mergeCell ref="U27:V27"/>
    <mergeCell ref="X27:Y27"/>
    <mergeCell ref="AA27:AB27"/>
    <mergeCell ref="N28:P28"/>
    <mergeCell ref="R28:T28"/>
    <mergeCell ref="V28:X28"/>
    <mergeCell ref="A21:D21"/>
    <mergeCell ref="F21:I21"/>
    <mergeCell ref="K21:L21"/>
    <mergeCell ref="O21:P21"/>
    <mergeCell ref="Q21:R21"/>
    <mergeCell ref="T21:V22"/>
    <mergeCell ref="A22:D22"/>
    <mergeCell ref="F22:I22"/>
    <mergeCell ref="K22:M22"/>
    <mergeCell ref="O22:P22"/>
    <mergeCell ref="A20:D20"/>
    <mergeCell ref="E20:I20"/>
    <mergeCell ref="K20:M20"/>
    <mergeCell ref="N20:Q20"/>
    <mergeCell ref="R20:S20"/>
    <mergeCell ref="U20:AB20"/>
    <mergeCell ref="A19:D19"/>
    <mergeCell ref="F19:I19"/>
    <mergeCell ref="K19:L19"/>
    <mergeCell ref="N19:O19"/>
    <mergeCell ref="Q19:R19"/>
    <mergeCell ref="U19:AB19"/>
    <mergeCell ref="A18:D18"/>
    <mergeCell ref="F18:I18"/>
    <mergeCell ref="K18:L18"/>
    <mergeCell ref="M18:N18"/>
    <mergeCell ref="O18:Q18"/>
    <mergeCell ref="U18:AB18"/>
    <mergeCell ref="A17:D17"/>
    <mergeCell ref="E17:G17"/>
    <mergeCell ref="H17:J17"/>
    <mergeCell ref="L17:O17"/>
    <mergeCell ref="P17:R17"/>
    <mergeCell ref="U17:AB17"/>
    <mergeCell ref="T9:U9"/>
    <mergeCell ref="W9:AA9"/>
    <mergeCell ref="E10:F10"/>
    <mergeCell ref="H10:I10"/>
    <mergeCell ref="K10:L10"/>
    <mergeCell ref="R10:S10"/>
    <mergeCell ref="T10:U10"/>
    <mergeCell ref="W10:AA10"/>
    <mergeCell ref="A9:D12"/>
    <mergeCell ref="E9:F9"/>
    <mergeCell ref="H9:I9"/>
    <mergeCell ref="K9:L9"/>
    <mergeCell ref="M9:N9"/>
    <mergeCell ref="P9:R9"/>
    <mergeCell ref="E11:AB16"/>
    <mergeCell ref="A13:D16"/>
    <mergeCell ref="A6:D6"/>
    <mergeCell ref="E6:S6"/>
    <mergeCell ref="T6:W6"/>
    <mergeCell ref="X6:AB6"/>
    <mergeCell ref="A7:D8"/>
    <mergeCell ref="E7:S8"/>
    <mergeCell ref="T7:AB8"/>
    <mergeCell ref="A3:D5"/>
    <mergeCell ref="E3:F3"/>
    <mergeCell ref="G3:S3"/>
    <mergeCell ref="T3:U5"/>
    <mergeCell ref="W3:AB3"/>
    <mergeCell ref="E4:S5"/>
    <mergeCell ref="W4:AB4"/>
    <mergeCell ref="W5:AB5"/>
    <mergeCell ref="A1:AB1"/>
    <mergeCell ref="A2:D2"/>
    <mergeCell ref="E2:F2"/>
    <mergeCell ref="G2:H2"/>
    <mergeCell ref="J2:K2"/>
    <mergeCell ref="M2:N2"/>
    <mergeCell ref="O2:S2"/>
    <mergeCell ref="T2:W2"/>
    <mergeCell ref="X2:AB2"/>
    <mergeCell ref="AE1:AE6"/>
    <mergeCell ref="AF1:AF6"/>
    <mergeCell ref="AG1:AJ2"/>
    <mergeCell ref="AK1:AK6"/>
    <mergeCell ref="AL1:AL6"/>
    <mergeCell ref="AM1:AM6"/>
    <mergeCell ref="AG3:AG6"/>
    <mergeCell ref="AH3:AJ4"/>
    <mergeCell ref="AI5:AI6"/>
    <mergeCell ref="AJ5:AJ6"/>
  </mergeCells>
  <phoneticPr fontId="2"/>
  <conditionalFormatting sqref="A47:D48">
    <cfRule type="expression" dxfId="71" priority="43">
      <formula>$J$42=$AS$49</formula>
    </cfRule>
    <cfRule type="expression" dxfId="70" priority="41">
      <formula>$J$42=$AS$51</formula>
    </cfRule>
    <cfRule type="expression" dxfId="69" priority="42">
      <formula>$J$42=$AS$50</formula>
    </cfRule>
    <cfRule type="expression" dxfId="68" priority="53">
      <formula>$J$42=3</formula>
    </cfRule>
  </conditionalFormatting>
  <conditionalFormatting sqref="A47:AC105">
    <cfRule type="expression" dxfId="67" priority="1">
      <formula>$A$47=""</formula>
    </cfRule>
  </conditionalFormatting>
  <conditionalFormatting sqref="B95:B103">
    <cfRule type="expression" dxfId="66" priority="19">
      <formula>$J$42=$AS$49</formula>
    </cfRule>
    <cfRule type="expression" dxfId="65" priority="50">
      <formula>$J$42=3</formula>
    </cfRule>
    <cfRule type="expression" dxfId="64" priority="17">
      <formula>$J$42=$AS$51</formula>
    </cfRule>
    <cfRule type="expression" dxfId="63" priority="18">
      <formula>$J$42=$AS$50</formula>
    </cfRule>
  </conditionalFormatting>
  <conditionalFormatting sqref="C94">
    <cfRule type="expression" dxfId="62" priority="20">
      <formula>$J$42=$AS$51</formula>
    </cfRule>
    <cfRule type="expression" dxfId="61" priority="21">
      <formula>$J$42=$AS$50</formula>
    </cfRule>
    <cfRule type="expression" dxfId="60" priority="22">
      <formula>$J$42=$AS$49</formula>
    </cfRule>
    <cfRule type="expression" dxfId="59" priority="52">
      <formula>$J$42=3</formula>
    </cfRule>
  </conditionalFormatting>
  <conditionalFormatting sqref="C104">
    <cfRule type="expression" dxfId="58" priority="14">
      <formula>$J$42=$AS$51</formula>
    </cfRule>
    <cfRule type="expression" dxfId="57" priority="15">
      <formula>$J$42=$AS$50</formula>
    </cfRule>
    <cfRule type="expression" dxfId="56" priority="16">
      <formula>$J$42=$AS$49</formula>
    </cfRule>
    <cfRule type="expression" dxfId="55" priority="51">
      <formula>$J$42=3</formula>
    </cfRule>
  </conditionalFormatting>
  <conditionalFormatting sqref="C57:G57">
    <cfRule type="cellIs" dxfId="54" priority="76" operator="lessThan">
      <formula>0.5000000000001</formula>
    </cfRule>
  </conditionalFormatting>
  <conditionalFormatting sqref="C69:AA74">
    <cfRule type="expression" dxfId="53" priority="23">
      <formula>$J$42=$AS$51</formula>
    </cfRule>
    <cfRule type="expression" dxfId="52" priority="24">
      <formula>$J$42=$AS$50</formula>
    </cfRule>
    <cfRule type="expression" dxfId="51" priority="25">
      <formula>$J$42=$AS$49</formula>
    </cfRule>
    <cfRule type="expression" dxfId="50" priority="88">
      <formula>$J$42=3</formula>
    </cfRule>
  </conditionalFormatting>
  <conditionalFormatting sqref="D60 D66">
    <cfRule type="expression" dxfId="49" priority="26">
      <formula>AND($D$60="✓",$D$66="✓")</formula>
    </cfRule>
  </conditionalFormatting>
  <conditionalFormatting sqref="D60">
    <cfRule type="expression" dxfId="48" priority="31">
      <formula>$J$42=$AS$50</formula>
    </cfRule>
    <cfRule type="expression" dxfId="47" priority="30">
      <formula>$J$42=$AS$51</formula>
    </cfRule>
    <cfRule type="expression" dxfId="46" priority="85">
      <formula>$J$42=3</formula>
    </cfRule>
    <cfRule type="expression" dxfId="45" priority="82">
      <formula>$J$42=$AS$49</formula>
    </cfRule>
  </conditionalFormatting>
  <conditionalFormatting sqref="D66">
    <cfRule type="expression" dxfId="44" priority="28">
      <formula>$J$42=$AS$50</formula>
    </cfRule>
    <cfRule type="expression" dxfId="43" priority="29">
      <formula>$J$42=$AS$49</formula>
    </cfRule>
    <cfRule type="expression" dxfId="42" priority="83">
      <formula>$J$42=3</formula>
    </cfRule>
    <cfRule type="expression" dxfId="41" priority="27">
      <formula>$J$42=$AS$51</formula>
    </cfRule>
  </conditionalFormatting>
  <conditionalFormatting sqref="N52:AA52">
    <cfRule type="expression" dxfId="40" priority="62" stopIfTrue="1">
      <formula>$J$42="3イ（精米）"</formula>
    </cfRule>
    <cfRule type="expression" dxfId="39" priority="45" stopIfTrue="1">
      <formula>$J$42=3</formula>
    </cfRule>
    <cfRule type="expression" dxfId="38" priority="46" stopIfTrue="1">
      <formula>$J$42="3イ（熟成肉）"</formula>
    </cfRule>
    <cfRule type="expression" dxfId="37" priority="44">
      <formula>$N$52&lt;&gt;""</formula>
    </cfRule>
    <cfRule type="expression" dxfId="36" priority="63" stopIfTrue="1">
      <formula>$J$42="3ロ（企画立案）"</formula>
    </cfRule>
  </conditionalFormatting>
  <conditionalFormatting sqref="Q76:AA76">
    <cfRule type="expression" dxfId="35" priority="2">
      <formula>$Q$76&lt;&gt;""</formula>
    </cfRule>
    <cfRule type="expression" dxfId="34" priority="3">
      <formula>$J$42=$AS$51</formula>
    </cfRule>
    <cfRule type="expression" dxfId="33" priority="4">
      <formula>$J$42=$AS$50</formula>
    </cfRule>
    <cfRule type="expression" dxfId="32" priority="58">
      <formula>$J$42=3</formula>
    </cfRule>
    <cfRule type="expression" dxfId="31" priority="57">
      <formula>$J$42=$AS$49</formula>
    </cfRule>
  </conditionalFormatting>
  <conditionalFormatting sqref="V62:Z62">
    <cfRule type="containsBlanks" dxfId="30" priority="38" stopIfTrue="1">
      <formula>LEN(TRIM(V62))=0</formula>
    </cfRule>
  </conditionalFormatting>
  <conditionalFormatting sqref="V64:Z64">
    <cfRule type="expression" dxfId="29" priority="34">
      <formula>$J$42=$AS$50</formula>
    </cfRule>
    <cfRule type="expression" dxfId="28" priority="33">
      <formula>$J$42=$AS$51</formula>
    </cfRule>
    <cfRule type="expression" dxfId="27" priority="32">
      <formula>$V$64&lt;&gt;""</formula>
    </cfRule>
    <cfRule type="expression" dxfId="26" priority="36">
      <formula>$J$42=3</formula>
    </cfRule>
    <cfRule type="expression" dxfId="25" priority="35">
      <formula>$J$42=$AS$49</formula>
    </cfRule>
  </conditionalFormatting>
  <conditionalFormatting sqref="V62:AA62">
    <cfRule type="expression" dxfId="24" priority="40">
      <formula>$J$42=$AS$50</formula>
    </cfRule>
    <cfRule type="expression" dxfId="23" priority="39">
      <formula>$J$42=$AS$49</formula>
    </cfRule>
    <cfRule type="expression" dxfId="22" priority="64">
      <formula>$J$42=$AS$51</formula>
    </cfRule>
    <cfRule type="expression" dxfId="21" priority="70">
      <formula>$J$42=3</formula>
    </cfRule>
  </conditionalFormatting>
  <conditionalFormatting sqref="V64:AA64">
    <cfRule type="expression" dxfId="20" priority="54" stopIfTrue="1">
      <formula>$J$42=$AS$50</formula>
    </cfRule>
    <cfRule type="expression" dxfId="19" priority="55" stopIfTrue="1">
      <formula>$J$42=$AS$49</formula>
    </cfRule>
    <cfRule type="expression" dxfId="18" priority="56" stopIfTrue="1">
      <formula>$J$42=3</formula>
    </cfRule>
    <cfRule type="expression" dxfId="17" priority="37" stopIfTrue="1">
      <formula>$J$42=$AS$51</formula>
    </cfRule>
  </conditionalFormatting>
  <conditionalFormatting sqref="AA94">
    <cfRule type="expression" dxfId="16" priority="11">
      <formula>$J$42=$AS$51</formula>
    </cfRule>
    <cfRule type="expression" dxfId="15" priority="49">
      <formula>$J$42=3</formula>
    </cfRule>
    <cfRule type="expression" dxfId="14" priority="13">
      <formula>$J$42=$AS$49</formula>
    </cfRule>
    <cfRule type="expression" dxfId="13" priority="12">
      <formula>$J$42=$AS$50</formula>
    </cfRule>
  </conditionalFormatting>
  <conditionalFormatting sqref="AA104">
    <cfRule type="expression" dxfId="12" priority="5">
      <formula>$J$42=$AS$51</formula>
    </cfRule>
    <cfRule type="expression" dxfId="11" priority="6">
      <formula>$J$42=$AS$50</formula>
    </cfRule>
    <cfRule type="expression" dxfId="10" priority="47">
      <formula>$J$42=3</formula>
    </cfRule>
    <cfRule type="expression" dxfId="9" priority="7">
      <formula>$J$42=$AS$49</formula>
    </cfRule>
  </conditionalFormatting>
  <conditionalFormatting sqref="AB95:AB103">
    <cfRule type="expression" dxfId="8" priority="8">
      <formula>$J$42=$AS$51</formula>
    </cfRule>
    <cfRule type="expression" dxfId="7" priority="10">
      <formula>$J$42=$AS$49</formula>
    </cfRule>
    <cfRule type="expression" dxfId="6" priority="48">
      <formula>$J$42=3</formula>
    </cfRule>
    <cfRule type="expression" dxfId="5" priority="9">
      <formula>$J$42=$AS$50</formula>
    </cfRule>
  </conditionalFormatting>
  <dataValidations count="5">
    <dataValidation type="list" allowBlank="1" showInputMessage="1" showErrorMessage="1" sqref="J20" xr:uid="{76E21D97-ACA1-4E56-BB08-8E3B78FE384D}">
      <formula1>"kg,g"</formula1>
    </dataValidation>
    <dataValidation type="list" showInputMessage="1" showErrorMessage="1" sqref="V3:V5 G9:G10 J9:J10 M10 O10 Q10 E18:E19 J18:J19 J21:J22 N21:N22 K24 Z21:Z22 Q24 W24 E26:E28 G26:G28 I26:I28 K26:K28 M26:M28 Q26:Q28 Z26:Z28 O26:O27 T26:T27 U28 W26:W27 M38:M41 J38:J41 W21:W22 E21:E22 E24" xr:uid="{6335D3D6-E006-47BD-9953-FBB2B5986E97}">
      <formula1>"●, 　,"</formula1>
    </dataValidation>
    <dataValidation type="list" allowBlank="1" showInputMessage="1" showErrorMessage="1" sqref="N20:Q20" xr:uid="{8EFE349A-6A7A-4B4A-9CE6-1ADD133F9D85}">
      <formula1>"60,80,100,120,140"</formula1>
    </dataValidation>
    <dataValidation type="list" showInputMessage="1" showErrorMessage="1" sqref="R18" xr:uid="{C863225A-D605-4805-880B-3EDB9D05ECB1}">
      <formula1>"　 ,/週,/月,/年"</formula1>
    </dataValidation>
    <dataValidation type="list" allowBlank="1" showInputMessage="1" showErrorMessage="1" sqref="J42:M42" xr:uid="{889E4FD0-6313-4A76-B9FF-EEA7969A9BC2}">
      <formula1>"1,2,3,3イ（熟成肉）,3イ（精米）,3ロ（企画立案）,4,5,6,7,7の2（宿泊）,7の3イ（宿泊 五万以下）,7の3ロ（宿泊 該当地域）,7の4（電気）,8イ,8ロ,8ハ,9,99"</formula1>
    </dataValidation>
  </dataValidations>
  <printOptions horizontalCentered="1"/>
  <pageMargins left="0" right="0" top="0.70866141732283472" bottom="0" header="0" footer="0"/>
  <pageSetup paperSize="9" scale="74" fitToHeight="2" orientation="portrait" r:id="rId1"/>
  <rowBreaks count="1" manualBreakCount="1">
    <brk id="46"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31</xdr:col>
                    <xdr:colOff>121920</xdr:colOff>
                    <xdr:row>36</xdr:row>
                    <xdr:rowOff>152400</xdr:rowOff>
                  </from>
                  <to>
                    <xdr:col>39</xdr:col>
                    <xdr:colOff>175260</xdr:colOff>
                    <xdr:row>37</xdr:row>
                    <xdr:rowOff>251460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31</xdr:col>
                    <xdr:colOff>121920</xdr:colOff>
                    <xdr:row>34</xdr:row>
                    <xdr:rowOff>160020</xdr:rowOff>
                  </from>
                  <to>
                    <xdr:col>39</xdr:col>
                    <xdr:colOff>182880</xdr:colOff>
                    <xdr:row>35</xdr:row>
                    <xdr:rowOff>251460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30</xdr:col>
                    <xdr:colOff>274320</xdr:colOff>
                    <xdr:row>34</xdr:row>
                    <xdr:rowOff>30480</xdr:rowOff>
                  </from>
                  <to>
                    <xdr:col>39</xdr:col>
                    <xdr:colOff>182880</xdr:colOff>
                    <xdr:row>35</xdr:row>
                    <xdr:rowOff>83820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31</xdr:col>
                    <xdr:colOff>114300</xdr:colOff>
                    <xdr:row>32</xdr:row>
                    <xdr:rowOff>190500</xdr:rowOff>
                  </from>
                  <to>
                    <xdr:col>39</xdr:col>
                    <xdr:colOff>190500</xdr:colOff>
                    <xdr:row>34</xdr:row>
                    <xdr:rowOff>38100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30</xdr:col>
                    <xdr:colOff>220980</xdr:colOff>
                    <xdr:row>32</xdr:row>
                    <xdr:rowOff>60960</xdr:rowOff>
                  </from>
                  <to>
                    <xdr:col>39</xdr:col>
                    <xdr:colOff>190500</xdr:colOff>
                    <xdr:row>33</xdr:row>
                    <xdr:rowOff>137160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30</xdr:col>
                    <xdr:colOff>304800</xdr:colOff>
                    <xdr:row>31</xdr:row>
                    <xdr:rowOff>68580</xdr:rowOff>
                  </from>
                  <to>
                    <xdr:col>39</xdr:col>
                    <xdr:colOff>182880</xdr:colOff>
                    <xdr:row>32</xdr:row>
                    <xdr:rowOff>144780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30</xdr:col>
                    <xdr:colOff>304800</xdr:colOff>
                    <xdr:row>29</xdr:row>
                    <xdr:rowOff>144780</xdr:rowOff>
                  </from>
                  <to>
                    <xdr:col>39</xdr:col>
                    <xdr:colOff>190500</xdr:colOff>
                    <xdr:row>30</xdr:row>
                    <xdr:rowOff>236220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30</xdr:col>
                    <xdr:colOff>228600</xdr:colOff>
                    <xdr:row>46</xdr:row>
                    <xdr:rowOff>76200</xdr:rowOff>
                  </from>
                  <to>
                    <xdr:col>39</xdr:col>
                    <xdr:colOff>175260</xdr:colOff>
                    <xdr:row>47</xdr:row>
                    <xdr:rowOff>121920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31</xdr:col>
                    <xdr:colOff>22860</xdr:colOff>
                    <xdr:row>45</xdr:row>
                    <xdr:rowOff>175260</xdr:rowOff>
                  </from>
                  <to>
                    <xdr:col>39</xdr:col>
                    <xdr:colOff>190500</xdr:colOff>
                    <xdr:row>46</xdr:row>
                    <xdr:rowOff>182880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31</xdr:col>
                    <xdr:colOff>182880</xdr:colOff>
                    <xdr:row>44</xdr:row>
                    <xdr:rowOff>137160</xdr:rowOff>
                  </from>
                  <to>
                    <xdr:col>39</xdr:col>
                    <xdr:colOff>175260</xdr:colOff>
                    <xdr:row>45</xdr:row>
                    <xdr:rowOff>137160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251460</xdr:colOff>
                    <xdr:row>43</xdr:row>
                    <xdr:rowOff>137160</xdr:rowOff>
                  </from>
                  <to>
                    <xdr:col>39</xdr:col>
                    <xdr:colOff>182880</xdr:colOff>
                    <xdr:row>43</xdr:row>
                    <xdr:rowOff>403860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31</xdr:col>
                    <xdr:colOff>7620</xdr:colOff>
                    <xdr:row>41</xdr:row>
                    <xdr:rowOff>144780</xdr:rowOff>
                  </from>
                  <to>
                    <xdr:col>39</xdr:col>
                    <xdr:colOff>190500</xdr:colOff>
                    <xdr:row>42</xdr:row>
                    <xdr:rowOff>144780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31</xdr:col>
                    <xdr:colOff>45720</xdr:colOff>
                    <xdr:row>40</xdr:row>
                    <xdr:rowOff>45720</xdr:rowOff>
                  </from>
                  <to>
                    <xdr:col>39</xdr:col>
                    <xdr:colOff>190500</xdr:colOff>
                    <xdr:row>41</xdr:row>
                    <xdr:rowOff>137160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31</xdr:col>
                    <xdr:colOff>121920</xdr:colOff>
                    <xdr:row>39</xdr:row>
                    <xdr:rowOff>30480</xdr:rowOff>
                  </from>
                  <to>
                    <xdr:col>39</xdr:col>
                    <xdr:colOff>175260</xdr:colOff>
                    <xdr:row>40</xdr:row>
                    <xdr:rowOff>83820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342900</xdr:colOff>
                    <xdr:row>38</xdr:row>
                    <xdr:rowOff>22860</xdr:rowOff>
                  </from>
                  <to>
                    <xdr:col>39</xdr:col>
                    <xdr:colOff>190500</xdr:colOff>
                    <xdr:row>39</xdr:row>
                    <xdr:rowOff>121920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29</xdr:col>
                    <xdr:colOff>228600</xdr:colOff>
                    <xdr:row>47</xdr:row>
                    <xdr:rowOff>76200</xdr:rowOff>
                  </from>
                  <to>
                    <xdr:col>39</xdr:col>
                    <xdr:colOff>68580</xdr:colOff>
                    <xdr:row>49</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29</xdr:col>
                    <xdr:colOff>220980</xdr:colOff>
                    <xdr:row>46</xdr:row>
                    <xdr:rowOff>99060</xdr:rowOff>
                  </from>
                  <to>
                    <xdr:col>39</xdr:col>
                    <xdr:colOff>45720</xdr:colOff>
                    <xdr:row>48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29</xdr:col>
                    <xdr:colOff>251460</xdr:colOff>
                    <xdr:row>45</xdr:row>
                    <xdr:rowOff>76200</xdr:rowOff>
                  </from>
                  <to>
                    <xdr:col>39</xdr:col>
                    <xdr:colOff>83820</xdr:colOff>
                    <xdr:row>46</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29</xdr:col>
                    <xdr:colOff>220980</xdr:colOff>
                    <xdr:row>44</xdr:row>
                    <xdr:rowOff>22860</xdr:rowOff>
                  </from>
                  <to>
                    <xdr:col>39</xdr:col>
                    <xdr:colOff>60960</xdr:colOff>
                    <xdr:row>45</xdr:row>
                    <xdr:rowOff>38100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29</xdr:col>
                    <xdr:colOff>236220</xdr:colOff>
                    <xdr:row>41</xdr:row>
                    <xdr:rowOff>152400</xdr:rowOff>
                  </from>
                  <to>
                    <xdr:col>39</xdr:col>
                    <xdr:colOff>68580</xdr:colOff>
                    <xdr:row>42</xdr:row>
                    <xdr:rowOff>152400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29</xdr:col>
                    <xdr:colOff>220980</xdr:colOff>
                    <xdr:row>40</xdr:row>
                    <xdr:rowOff>99060</xdr:rowOff>
                  </from>
                  <to>
                    <xdr:col>39</xdr:col>
                    <xdr:colOff>60960</xdr:colOff>
                    <xdr:row>41</xdr:row>
                    <xdr:rowOff>106680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29</xdr:col>
                    <xdr:colOff>236220</xdr:colOff>
                    <xdr:row>39</xdr:row>
                    <xdr:rowOff>60960</xdr:rowOff>
                  </from>
                  <to>
                    <xdr:col>39</xdr:col>
                    <xdr:colOff>83820</xdr:colOff>
                    <xdr:row>40</xdr:row>
                    <xdr:rowOff>60960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29</xdr:col>
                    <xdr:colOff>175260</xdr:colOff>
                    <xdr:row>37</xdr:row>
                    <xdr:rowOff>99060</xdr:rowOff>
                  </from>
                  <to>
                    <xdr:col>39</xdr:col>
                    <xdr:colOff>7620</xdr:colOff>
                    <xdr:row>38</xdr:row>
                    <xdr:rowOff>236220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29</xdr:col>
                    <xdr:colOff>190500</xdr:colOff>
                    <xdr:row>36</xdr:row>
                    <xdr:rowOff>114300</xdr:rowOff>
                  </from>
                  <to>
                    <xdr:col>39</xdr:col>
                    <xdr:colOff>38100</xdr:colOff>
                    <xdr:row>37</xdr:row>
                    <xdr:rowOff>251460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29</xdr:col>
                    <xdr:colOff>182880</xdr:colOff>
                    <xdr:row>34</xdr:row>
                    <xdr:rowOff>137160</xdr:rowOff>
                  </from>
                  <to>
                    <xdr:col>39</xdr:col>
                    <xdr:colOff>38100</xdr:colOff>
                    <xdr:row>35</xdr:row>
                    <xdr:rowOff>121920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29</xdr:col>
                    <xdr:colOff>220980</xdr:colOff>
                    <xdr:row>32</xdr:row>
                    <xdr:rowOff>160020</xdr:rowOff>
                  </from>
                  <to>
                    <xdr:col>39</xdr:col>
                    <xdr:colOff>60960</xdr:colOff>
                    <xdr:row>33</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29</xdr:col>
                    <xdr:colOff>160020</xdr:colOff>
                    <xdr:row>31</xdr:row>
                    <xdr:rowOff>30480</xdr:rowOff>
                  </from>
                  <to>
                    <xdr:col>30</xdr:col>
                    <xdr:colOff>0</xdr:colOff>
                    <xdr:row>32</xdr:row>
                    <xdr:rowOff>38100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29</xdr:col>
                    <xdr:colOff>182880</xdr:colOff>
                    <xdr:row>29</xdr:row>
                    <xdr:rowOff>114300</xdr:rowOff>
                  </from>
                  <to>
                    <xdr:col>39</xdr:col>
                    <xdr:colOff>38100</xdr:colOff>
                    <xdr:row>30</xdr:row>
                    <xdr:rowOff>114300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29</xdr:col>
                    <xdr:colOff>251460</xdr:colOff>
                    <xdr:row>28</xdr:row>
                    <xdr:rowOff>7620</xdr:rowOff>
                  </from>
                  <to>
                    <xdr:col>39</xdr:col>
                    <xdr:colOff>83820</xdr:colOff>
                    <xdr:row>29</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29</xdr:col>
                    <xdr:colOff>160020</xdr:colOff>
                    <xdr:row>24</xdr:row>
                    <xdr:rowOff>38100</xdr:rowOff>
                  </from>
                  <to>
                    <xdr:col>30</xdr:col>
                    <xdr:colOff>0</xdr:colOff>
                    <xdr:row>25</xdr:row>
                    <xdr:rowOff>38100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29</xdr:col>
                    <xdr:colOff>190500</xdr:colOff>
                    <xdr:row>21</xdr:row>
                    <xdr:rowOff>198120</xdr:rowOff>
                  </from>
                  <to>
                    <xdr:col>39</xdr:col>
                    <xdr:colOff>7620</xdr:colOff>
                    <xdr:row>23</xdr:row>
                    <xdr:rowOff>38100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29</xdr:col>
                    <xdr:colOff>121920</xdr:colOff>
                    <xdr:row>20</xdr:row>
                    <xdr:rowOff>22860</xdr:rowOff>
                  </from>
                  <to>
                    <xdr:col>29</xdr:col>
                    <xdr:colOff>297180</xdr:colOff>
                    <xdr:row>21</xdr:row>
                    <xdr:rowOff>106680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29</xdr:col>
                    <xdr:colOff>198120</xdr:colOff>
                    <xdr:row>18</xdr:row>
                    <xdr:rowOff>121920</xdr:rowOff>
                  </from>
                  <to>
                    <xdr:col>39</xdr:col>
                    <xdr:colOff>38100</xdr:colOff>
                    <xdr:row>19</xdr:row>
                    <xdr:rowOff>121920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29</xdr:col>
                    <xdr:colOff>160020</xdr:colOff>
                    <xdr:row>17</xdr:row>
                    <xdr:rowOff>38100</xdr:rowOff>
                  </from>
                  <to>
                    <xdr:col>30</xdr:col>
                    <xdr:colOff>0</xdr:colOff>
                    <xdr:row>18</xdr:row>
                    <xdr:rowOff>38100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29</xdr:col>
                    <xdr:colOff>144780</xdr:colOff>
                    <xdr:row>17</xdr:row>
                    <xdr:rowOff>0</xdr:rowOff>
                  </from>
                  <to>
                    <xdr:col>29</xdr:col>
                    <xdr:colOff>312420</xdr:colOff>
                    <xdr:row>18</xdr:row>
                    <xdr:rowOff>83820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30</xdr:col>
                    <xdr:colOff>121920</xdr:colOff>
                    <xdr:row>9</xdr:row>
                    <xdr:rowOff>198120</xdr:rowOff>
                  </from>
                  <to>
                    <xdr:col>39</xdr:col>
                    <xdr:colOff>182880</xdr:colOff>
                    <xdr:row>11</xdr:row>
                    <xdr:rowOff>38100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30</xdr:col>
                    <xdr:colOff>60960</xdr:colOff>
                    <xdr:row>7</xdr:row>
                    <xdr:rowOff>182880</xdr:rowOff>
                  </from>
                  <to>
                    <xdr:col>39</xdr:col>
                    <xdr:colOff>198120</xdr:colOff>
                    <xdr:row>9</xdr:row>
                    <xdr:rowOff>38100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29</xdr:col>
                    <xdr:colOff>297180</xdr:colOff>
                    <xdr:row>6</xdr:row>
                    <xdr:rowOff>45720</xdr:rowOff>
                  </from>
                  <to>
                    <xdr:col>39</xdr:col>
                    <xdr:colOff>121920</xdr:colOff>
                    <xdr:row>7</xdr:row>
                    <xdr:rowOff>182880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30</xdr:col>
                    <xdr:colOff>7620</xdr:colOff>
                    <xdr:row>4</xdr:row>
                    <xdr:rowOff>30480</xdr:rowOff>
                  </from>
                  <to>
                    <xdr:col>39</xdr:col>
                    <xdr:colOff>601980</xdr:colOff>
                    <xdr:row>6</xdr:row>
                    <xdr:rowOff>144780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29</xdr:col>
                    <xdr:colOff>198120</xdr:colOff>
                    <xdr:row>19</xdr:row>
                    <xdr:rowOff>121920</xdr:rowOff>
                  </from>
                  <to>
                    <xdr:col>39</xdr:col>
                    <xdr:colOff>38100</xdr:colOff>
                    <xdr:row>20</xdr:row>
                    <xdr:rowOff>121920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29</xdr:col>
                    <xdr:colOff>198120</xdr:colOff>
                    <xdr:row>20</xdr:row>
                    <xdr:rowOff>121920</xdr:rowOff>
                  </from>
                  <to>
                    <xdr:col>39</xdr:col>
                    <xdr:colOff>38100</xdr:colOff>
                    <xdr:row>21</xdr:row>
                    <xdr:rowOff>121920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29</xdr:col>
                    <xdr:colOff>198120</xdr:colOff>
                    <xdr:row>21</xdr:row>
                    <xdr:rowOff>121920</xdr:rowOff>
                  </from>
                  <to>
                    <xdr:col>39</xdr:col>
                    <xdr:colOff>38100</xdr:colOff>
                    <xdr:row>22</xdr:row>
                    <xdr:rowOff>121920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29</xdr:col>
                    <xdr:colOff>198120</xdr:colOff>
                    <xdr:row>21</xdr:row>
                    <xdr:rowOff>121920</xdr:rowOff>
                  </from>
                  <to>
                    <xdr:col>39</xdr:col>
                    <xdr:colOff>38100</xdr:colOff>
                    <xdr:row>22</xdr:row>
                    <xdr:rowOff>121920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29</xdr:col>
                    <xdr:colOff>198120</xdr:colOff>
                    <xdr:row>22</xdr:row>
                    <xdr:rowOff>121920</xdr:rowOff>
                  </from>
                  <to>
                    <xdr:col>39</xdr:col>
                    <xdr:colOff>38100</xdr:colOff>
                    <xdr:row>23</xdr:row>
                    <xdr:rowOff>121920</xdr:rowOff>
                  </to>
                </anchor>
              </controlPr>
            </control>
          </mc:Choice>
        </mc:AlternateContent>
        <mc:AlternateContent xmlns:mc="http://schemas.openxmlformats.org/markup-compatibility/2006">
          <mc:Choice Requires="x14">
            <control shapeId="5178" r:id="rId48" name="Check Box 58">
              <controlPr defaultSize="0" autoFill="0" autoLine="0" autoPict="0">
                <anchor moveWithCells="1">
                  <from>
                    <xdr:col>29</xdr:col>
                    <xdr:colOff>297180</xdr:colOff>
                    <xdr:row>6</xdr:row>
                    <xdr:rowOff>45720</xdr:rowOff>
                  </from>
                  <to>
                    <xdr:col>39</xdr:col>
                    <xdr:colOff>129540</xdr:colOff>
                    <xdr:row>7</xdr:row>
                    <xdr:rowOff>182880</xdr:rowOff>
                  </to>
                </anchor>
              </controlPr>
            </control>
          </mc:Choice>
        </mc:AlternateContent>
        <mc:AlternateContent xmlns:mc="http://schemas.openxmlformats.org/markup-compatibility/2006">
          <mc:Choice Requires="x14">
            <control shapeId="5179" r:id="rId49" name="Check Box 59">
              <controlPr defaultSize="0" autoFill="0" autoLine="0" autoPict="0">
                <anchor moveWithCells="1">
                  <from>
                    <xdr:col>30</xdr:col>
                    <xdr:colOff>0</xdr:colOff>
                    <xdr:row>4</xdr:row>
                    <xdr:rowOff>30480</xdr:rowOff>
                  </from>
                  <to>
                    <xdr:col>39</xdr:col>
                    <xdr:colOff>601980</xdr:colOff>
                    <xdr:row>6</xdr:row>
                    <xdr:rowOff>144780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FCD9-3819-4299-A91E-D429494D3DC2}">
  <sheetPr>
    <pageSetUpPr fitToPage="1"/>
  </sheetPr>
  <dimension ref="A1:AK90"/>
  <sheetViews>
    <sheetView showZeros="0" view="pageBreakPreview" zoomScale="40" zoomScaleNormal="55" zoomScaleSheetLayoutView="40" zoomScalePageLayoutView="40" workbookViewId="0">
      <selection activeCell="C5" sqref="C5"/>
    </sheetView>
  </sheetViews>
  <sheetFormatPr defaultColWidth="7.8984375" defaultRowHeight="19.2" outlineLevelCol="1"/>
  <cols>
    <col min="1" max="2" width="2.19921875" style="187" customWidth="1"/>
    <col min="3" max="3" width="24.69921875" style="187" customWidth="1"/>
    <col min="4" max="5" width="14.796875" style="187" customWidth="1"/>
    <col min="6" max="6" width="21.3984375" style="187" customWidth="1"/>
    <col min="7" max="7" width="43.59765625" style="188" customWidth="1"/>
    <col min="8" max="9" width="14.19921875" style="188" customWidth="1"/>
    <col min="10" max="11" width="7.296875" style="188" customWidth="1"/>
    <col min="12" max="25" width="14.19921875" style="188" customWidth="1"/>
    <col min="26" max="26" width="30.69921875" style="188" hidden="1" customWidth="1" outlineLevel="1"/>
    <col min="27" max="29" width="61.8984375" style="189" hidden="1" customWidth="1" outlineLevel="1"/>
    <col min="30" max="30" width="17.5" style="156" customWidth="1" collapsed="1"/>
    <col min="31" max="31" width="40" style="156" customWidth="1"/>
    <col min="32" max="34" width="40" style="187" customWidth="1"/>
    <col min="35" max="35" width="8.5" style="187" customWidth="1"/>
    <col min="36" max="37" width="8.5" style="187" hidden="1" customWidth="1"/>
    <col min="38" max="41" width="8.5" style="187" customWidth="1"/>
    <col min="42" max="42" width="73.796875" style="187" customWidth="1"/>
    <col min="43" max="43" width="60.296875" style="187" customWidth="1"/>
    <col min="44" max="47" width="8.5" style="187" customWidth="1"/>
    <col min="48" max="16384" width="7.8984375" style="187"/>
  </cols>
  <sheetData>
    <row r="1" spans="1:31" s="3" customFormat="1" ht="19.95" customHeight="1">
      <c r="A1" s="122"/>
      <c r="B1" s="122"/>
      <c r="C1" s="154"/>
      <c r="D1" s="154"/>
      <c r="E1" s="154"/>
      <c r="F1" s="154"/>
      <c r="G1" s="154"/>
      <c r="H1" s="154"/>
      <c r="I1" s="154"/>
      <c r="J1" s="154"/>
      <c r="K1" s="154"/>
      <c r="L1" s="122"/>
      <c r="M1" s="122"/>
      <c r="N1" s="122"/>
      <c r="O1" s="122"/>
      <c r="P1" s="122"/>
      <c r="Q1" s="122"/>
      <c r="R1" s="122"/>
      <c r="S1" s="122"/>
      <c r="T1" s="122"/>
      <c r="U1" s="122"/>
      <c r="V1" s="122"/>
      <c r="W1" s="122"/>
      <c r="X1" s="122"/>
      <c r="Y1" s="122"/>
      <c r="Z1" s="2"/>
      <c r="AA1" s="2"/>
      <c r="AB1" s="2"/>
      <c r="AC1" s="2"/>
      <c r="AD1" s="2"/>
      <c r="AE1" s="2"/>
    </row>
    <row r="2" spans="1:31" s="3" customFormat="1" ht="19.95" customHeight="1">
      <c r="A2" s="122"/>
      <c r="B2" s="122"/>
      <c r="C2" s="154"/>
      <c r="D2" s="154"/>
      <c r="E2" s="154"/>
      <c r="F2" s="154"/>
      <c r="G2" s="154"/>
      <c r="H2" s="154"/>
      <c r="I2" s="154"/>
      <c r="J2" s="154"/>
      <c r="K2" s="154"/>
      <c r="L2" s="122"/>
      <c r="M2" s="122"/>
      <c r="N2" s="122"/>
      <c r="O2" s="122"/>
      <c r="P2" s="122"/>
      <c r="Q2" s="122"/>
      <c r="R2" s="122"/>
      <c r="S2" s="122"/>
      <c r="T2" s="122"/>
      <c r="U2" s="122"/>
      <c r="V2" s="122"/>
      <c r="W2" s="122"/>
      <c r="X2" s="122"/>
      <c r="Y2" s="122"/>
      <c r="Z2" s="2"/>
      <c r="AA2" s="2"/>
      <c r="AB2" s="2"/>
      <c r="AC2" s="2"/>
      <c r="AD2" s="2"/>
      <c r="AE2" s="2"/>
    </row>
    <row r="3" spans="1:31" s="3" customFormat="1" ht="19.95" customHeight="1">
      <c r="A3" s="122"/>
      <c r="B3" s="122"/>
      <c r="C3" s="133"/>
      <c r="D3" s="133"/>
      <c r="E3" s="133"/>
      <c r="F3" s="133"/>
      <c r="G3" s="133"/>
      <c r="H3" s="133"/>
      <c r="I3" s="133"/>
      <c r="J3" s="133"/>
      <c r="K3" s="133"/>
      <c r="L3" s="127"/>
      <c r="M3" s="127"/>
      <c r="N3" s="127"/>
      <c r="O3" s="127"/>
      <c r="P3" s="127"/>
      <c r="Q3" s="127"/>
      <c r="R3" s="127"/>
      <c r="S3" s="127"/>
      <c r="T3" s="127"/>
      <c r="U3" s="127"/>
      <c r="V3" s="127"/>
      <c r="W3" s="127"/>
      <c r="X3" s="122"/>
      <c r="Y3" s="122"/>
      <c r="Z3" s="2"/>
      <c r="AA3" s="2"/>
      <c r="AB3" s="2"/>
      <c r="AC3" s="2"/>
      <c r="AD3" s="2"/>
      <c r="AE3" s="2"/>
    </row>
    <row r="4" spans="1:31" s="3" customFormat="1" ht="19.95" customHeight="1">
      <c r="A4" s="122"/>
      <c r="B4" s="122"/>
      <c r="C4" s="133"/>
      <c r="D4" s="133"/>
      <c r="E4" s="133"/>
      <c r="F4" s="133"/>
      <c r="G4" s="133"/>
      <c r="H4" s="133"/>
      <c r="I4" s="133"/>
      <c r="J4" s="133"/>
      <c r="K4" s="133"/>
      <c r="L4" s="391" t="s">
        <v>394</v>
      </c>
      <c r="M4" s="391"/>
      <c r="N4" s="391"/>
      <c r="O4" s="391"/>
      <c r="P4" s="391"/>
      <c r="Q4" s="391"/>
      <c r="R4" s="391"/>
      <c r="S4" s="391"/>
      <c r="T4" s="391"/>
      <c r="U4" s="391"/>
      <c r="V4" s="391"/>
      <c r="W4" s="391"/>
      <c r="X4" s="122"/>
      <c r="Y4" s="122"/>
      <c r="Z4" s="2"/>
      <c r="AA4" s="2"/>
      <c r="AB4" s="2"/>
      <c r="AC4" s="2"/>
      <c r="AD4" s="2"/>
      <c r="AE4" s="2"/>
    </row>
    <row r="5" spans="1:31" s="3" customFormat="1" ht="19.95" customHeight="1">
      <c r="A5" s="122"/>
      <c r="B5" s="122"/>
      <c r="C5" s="138" t="s">
        <v>369</v>
      </c>
      <c r="D5" s="139"/>
      <c r="E5" s="139"/>
      <c r="F5" s="139"/>
      <c r="G5" s="140"/>
      <c r="H5" s="140"/>
      <c r="I5" s="140"/>
      <c r="J5" s="133"/>
      <c r="K5" s="133"/>
      <c r="L5" s="391"/>
      <c r="M5" s="391"/>
      <c r="N5" s="391"/>
      <c r="O5" s="391"/>
      <c r="P5" s="391"/>
      <c r="Q5" s="391"/>
      <c r="R5" s="391"/>
      <c r="S5" s="391"/>
      <c r="T5" s="391"/>
      <c r="U5" s="391"/>
      <c r="V5" s="391"/>
      <c r="W5" s="391"/>
      <c r="X5" s="122"/>
      <c r="Y5" s="122"/>
      <c r="Z5" s="2"/>
      <c r="AA5" s="2"/>
      <c r="AB5" s="2"/>
      <c r="AC5" s="2"/>
      <c r="AD5" s="2"/>
      <c r="AE5" s="2"/>
    </row>
    <row r="6" spans="1:31" s="3" customFormat="1" ht="19.95" customHeight="1">
      <c r="A6" s="122"/>
      <c r="B6" s="122"/>
      <c r="C6" s="128"/>
      <c r="D6" s="129" t="s">
        <v>137</v>
      </c>
      <c r="E6" s="130"/>
      <c r="F6" s="130"/>
      <c r="G6" s="130"/>
      <c r="H6" s="130"/>
      <c r="I6" s="131"/>
      <c r="J6" s="133"/>
      <c r="K6" s="133"/>
      <c r="L6" s="391"/>
      <c r="M6" s="391"/>
      <c r="N6" s="391"/>
      <c r="O6" s="391"/>
      <c r="P6" s="391"/>
      <c r="Q6" s="391"/>
      <c r="R6" s="391"/>
      <c r="S6" s="391"/>
      <c r="T6" s="391"/>
      <c r="U6" s="391"/>
      <c r="V6" s="391"/>
      <c r="W6" s="391"/>
      <c r="X6" s="122"/>
      <c r="Y6" s="122"/>
      <c r="Z6" s="2"/>
      <c r="AA6" s="2"/>
      <c r="AB6" s="2"/>
      <c r="AC6" s="2"/>
      <c r="AD6" s="2"/>
      <c r="AE6" s="2"/>
    </row>
    <row r="7" spans="1:31" s="3" customFormat="1" ht="19.95" customHeight="1">
      <c r="A7" s="122"/>
      <c r="B7" s="122"/>
      <c r="C7" s="392" t="s">
        <v>141</v>
      </c>
      <c r="D7" s="393" t="s">
        <v>142</v>
      </c>
      <c r="E7" s="393"/>
      <c r="F7" s="393"/>
      <c r="G7" s="393"/>
      <c r="H7" s="393"/>
      <c r="I7" s="393"/>
      <c r="J7" s="133"/>
      <c r="K7" s="133"/>
      <c r="L7" s="127"/>
      <c r="M7" s="127"/>
      <c r="N7" s="127"/>
      <c r="O7" s="127"/>
      <c r="P7" s="127"/>
      <c r="Q7" s="127"/>
      <c r="R7" s="127"/>
      <c r="S7" s="127"/>
      <c r="T7" s="127"/>
      <c r="U7" s="127"/>
      <c r="V7" s="127"/>
      <c r="W7" s="127"/>
      <c r="X7" s="122"/>
      <c r="Y7" s="122"/>
      <c r="Z7" s="2"/>
      <c r="AA7" s="2"/>
      <c r="AB7" s="2"/>
      <c r="AC7" s="2"/>
      <c r="AD7" s="2"/>
      <c r="AE7" s="2"/>
    </row>
    <row r="8" spans="1:31" s="3" customFormat="1" ht="24" customHeight="1">
      <c r="A8" s="122"/>
      <c r="B8" s="122"/>
      <c r="C8" s="392"/>
      <c r="D8" s="393"/>
      <c r="E8" s="393"/>
      <c r="F8" s="393"/>
      <c r="G8" s="393"/>
      <c r="H8" s="393"/>
      <c r="I8" s="393"/>
      <c r="J8" s="133"/>
      <c r="K8" s="133"/>
      <c r="L8" s="127"/>
      <c r="M8" s="127"/>
      <c r="N8" s="127"/>
      <c r="O8" s="127"/>
      <c r="P8" s="127"/>
      <c r="Q8" s="127"/>
      <c r="R8" s="127"/>
      <c r="S8" s="127"/>
      <c r="T8" s="127"/>
      <c r="U8" s="127"/>
      <c r="V8" s="127"/>
      <c r="W8" s="127"/>
      <c r="X8" s="122"/>
      <c r="Y8" s="122"/>
      <c r="Z8" s="2"/>
      <c r="AA8" s="2"/>
      <c r="AB8" s="2"/>
      <c r="AC8" s="2"/>
      <c r="AD8" s="2"/>
      <c r="AE8" s="2"/>
    </row>
    <row r="9" spans="1:31" s="3" customFormat="1" ht="19.95" customHeight="1">
      <c r="A9" s="122"/>
      <c r="B9" s="122"/>
      <c r="C9" s="392"/>
      <c r="D9" s="393"/>
      <c r="E9" s="393"/>
      <c r="F9" s="393"/>
      <c r="G9" s="393"/>
      <c r="H9" s="393"/>
      <c r="I9" s="393"/>
      <c r="J9" s="133"/>
      <c r="K9" s="133"/>
      <c r="L9" s="127"/>
      <c r="M9" s="127"/>
      <c r="N9" s="127"/>
      <c r="O9" s="127"/>
      <c r="P9" s="127"/>
      <c r="Q9" s="127"/>
      <c r="R9" s="127"/>
      <c r="S9" s="127"/>
      <c r="T9" s="127"/>
      <c r="U9" s="127"/>
      <c r="V9" s="127"/>
      <c r="W9" s="127"/>
      <c r="X9" s="122"/>
      <c r="Y9" s="122"/>
      <c r="Z9" s="2"/>
      <c r="AA9" s="2"/>
      <c r="AB9" s="2"/>
      <c r="AC9" s="2"/>
      <c r="AD9" s="2"/>
      <c r="AE9" s="2"/>
    </row>
    <row r="10" spans="1:31" s="3" customFormat="1" ht="19.95" customHeight="1">
      <c r="A10" s="122"/>
      <c r="B10" s="122"/>
      <c r="C10" s="392" t="s">
        <v>370</v>
      </c>
      <c r="D10" s="394" t="s">
        <v>371</v>
      </c>
      <c r="E10" s="394"/>
      <c r="F10" s="394"/>
      <c r="G10" s="394"/>
      <c r="H10" s="394"/>
      <c r="I10" s="394"/>
      <c r="J10" s="133"/>
      <c r="K10" s="133"/>
      <c r="L10" s="127"/>
      <c r="M10" s="127"/>
      <c r="N10" s="127"/>
      <c r="O10" s="127"/>
      <c r="P10" s="127"/>
      <c r="Q10" s="127"/>
      <c r="R10" s="127"/>
      <c r="S10" s="127"/>
      <c r="T10" s="127"/>
      <c r="U10" s="127"/>
      <c r="V10" s="127"/>
      <c r="W10" s="127"/>
      <c r="X10" s="122"/>
      <c r="Y10" s="122"/>
      <c r="Z10" s="2"/>
      <c r="AA10" s="2"/>
      <c r="AB10" s="2"/>
      <c r="AC10" s="2"/>
      <c r="AD10" s="2"/>
      <c r="AE10" s="2"/>
    </row>
    <row r="11" spans="1:31" s="154" customFormat="1" ht="19.95" customHeight="1">
      <c r="C11" s="392"/>
      <c r="D11" s="394"/>
      <c r="E11" s="394"/>
      <c r="F11" s="394"/>
      <c r="G11" s="394"/>
      <c r="H11" s="394"/>
      <c r="I11" s="394"/>
      <c r="J11" s="133"/>
      <c r="K11" s="133"/>
      <c r="L11" s="133"/>
      <c r="M11" s="133"/>
      <c r="N11" s="133"/>
      <c r="O11" s="133"/>
      <c r="P11" s="133"/>
      <c r="Q11" s="133"/>
      <c r="R11" s="133"/>
      <c r="S11" s="133"/>
      <c r="T11" s="133"/>
      <c r="U11" s="133"/>
      <c r="V11" s="133"/>
      <c r="W11" s="133"/>
    </row>
    <row r="12" spans="1:31" s="3" customFormat="1" ht="19.95" customHeight="1">
      <c r="A12" s="122"/>
      <c r="B12" s="122"/>
      <c r="C12" s="392"/>
      <c r="D12" s="394"/>
      <c r="E12" s="394"/>
      <c r="F12" s="394"/>
      <c r="G12" s="394"/>
      <c r="H12" s="394"/>
      <c r="I12" s="394"/>
      <c r="J12" s="133"/>
      <c r="K12" s="133"/>
      <c r="L12" s="395" t="s">
        <v>411</v>
      </c>
      <c r="M12" s="396"/>
      <c r="N12" s="396"/>
      <c r="O12" s="396"/>
      <c r="P12" s="396"/>
      <c r="Q12" s="396"/>
      <c r="R12" s="396"/>
      <c r="S12" s="396"/>
      <c r="T12" s="396"/>
      <c r="U12" s="396"/>
      <c r="V12" s="396"/>
      <c r="W12" s="397"/>
      <c r="X12" s="122"/>
      <c r="Y12" s="122"/>
      <c r="Z12" s="2"/>
      <c r="AA12" s="2"/>
      <c r="AB12" s="2"/>
      <c r="AC12" s="2"/>
      <c r="AD12" s="2"/>
      <c r="AE12" s="2"/>
    </row>
    <row r="13" spans="1:31" s="3" customFormat="1" ht="19.95" customHeight="1">
      <c r="A13" s="122"/>
      <c r="B13" s="122"/>
      <c r="C13" s="392"/>
      <c r="D13" s="394"/>
      <c r="E13" s="394"/>
      <c r="F13" s="394"/>
      <c r="G13" s="394"/>
      <c r="H13" s="394"/>
      <c r="I13" s="394"/>
      <c r="J13" s="133"/>
      <c r="K13" s="133"/>
      <c r="L13" s="398"/>
      <c r="M13" s="399"/>
      <c r="N13" s="399"/>
      <c r="O13" s="399"/>
      <c r="P13" s="399"/>
      <c r="Q13" s="399"/>
      <c r="R13" s="399"/>
      <c r="S13" s="399"/>
      <c r="T13" s="399"/>
      <c r="U13" s="399"/>
      <c r="V13" s="399"/>
      <c r="W13" s="400"/>
      <c r="X13" s="122"/>
      <c r="Y13" s="122"/>
      <c r="Z13" s="2"/>
      <c r="AA13" s="2"/>
      <c r="AB13" s="2"/>
      <c r="AC13" s="2"/>
      <c r="AD13" s="2"/>
      <c r="AE13" s="2"/>
    </row>
    <row r="14" spans="1:31" s="3" customFormat="1" ht="19.95" customHeight="1">
      <c r="A14" s="122"/>
      <c r="B14" s="122"/>
      <c r="C14" s="392" t="s">
        <v>372</v>
      </c>
      <c r="D14" s="393" t="s">
        <v>373</v>
      </c>
      <c r="E14" s="393"/>
      <c r="F14" s="393"/>
      <c r="G14" s="393"/>
      <c r="H14" s="393"/>
      <c r="I14" s="393"/>
      <c r="J14" s="133"/>
      <c r="K14" s="133"/>
      <c r="L14" s="401"/>
      <c r="M14" s="402"/>
      <c r="N14" s="402"/>
      <c r="O14" s="402"/>
      <c r="P14" s="402"/>
      <c r="Q14" s="402"/>
      <c r="R14" s="402"/>
      <c r="S14" s="402"/>
      <c r="T14" s="402"/>
      <c r="U14" s="402"/>
      <c r="V14" s="402"/>
      <c r="W14" s="403"/>
      <c r="X14" s="122"/>
      <c r="Y14" s="122"/>
      <c r="Z14" s="2"/>
      <c r="AA14" s="2"/>
      <c r="AB14" s="2"/>
      <c r="AC14" s="2"/>
      <c r="AD14" s="2"/>
      <c r="AE14" s="2"/>
    </row>
    <row r="15" spans="1:31" s="3" customFormat="1" ht="36" customHeight="1">
      <c r="A15" s="122"/>
      <c r="B15" s="122"/>
      <c r="C15" s="392"/>
      <c r="D15" s="393"/>
      <c r="E15" s="393"/>
      <c r="F15" s="393"/>
      <c r="G15" s="393"/>
      <c r="H15" s="393"/>
      <c r="I15" s="393"/>
      <c r="J15" s="133"/>
      <c r="K15" s="133"/>
      <c r="L15" s="404"/>
      <c r="M15" s="405"/>
      <c r="N15" s="405"/>
      <c r="O15" s="405"/>
      <c r="P15" s="405"/>
      <c r="Q15" s="405"/>
      <c r="R15" s="405"/>
      <c r="S15" s="405"/>
      <c r="T15" s="405"/>
      <c r="U15" s="405"/>
      <c r="V15" s="405"/>
      <c r="W15" s="406"/>
      <c r="X15" s="122"/>
      <c r="Y15" s="122"/>
      <c r="Z15" s="2"/>
      <c r="AA15" s="2"/>
      <c r="AB15" s="2"/>
      <c r="AC15" s="2"/>
      <c r="AD15" s="2"/>
      <c r="AE15" s="2"/>
    </row>
    <row r="16" spans="1:31" s="3" customFormat="1" ht="19.95" customHeight="1">
      <c r="A16" s="122"/>
      <c r="B16" s="122"/>
      <c r="C16" s="392"/>
      <c r="D16" s="393"/>
      <c r="E16" s="393"/>
      <c r="F16" s="393"/>
      <c r="G16" s="393"/>
      <c r="H16" s="393"/>
      <c r="I16" s="393"/>
      <c r="J16" s="133"/>
      <c r="K16" s="133"/>
      <c r="L16" s="407"/>
      <c r="M16" s="408"/>
      <c r="N16" s="408"/>
      <c r="O16" s="408"/>
      <c r="P16" s="408"/>
      <c r="Q16" s="408"/>
      <c r="R16" s="408"/>
      <c r="S16" s="408"/>
      <c r="T16" s="408"/>
      <c r="U16" s="408"/>
      <c r="V16" s="408"/>
      <c r="W16" s="409"/>
      <c r="X16" s="122"/>
      <c r="Y16" s="122"/>
      <c r="Z16" s="2"/>
      <c r="AA16" s="2"/>
      <c r="AB16" s="2"/>
      <c r="AC16" s="2"/>
      <c r="AD16" s="2"/>
      <c r="AE16" s="2"/>
    </row>
    <row r="17" spans="1:37" s="3" customFormat="1" ht="81" customHeight="1">
      <c r="A17" s="122"/>
      <c r="B17" s="122"/>
      <c r="C17" s="132" t="s">
        <v>374</v>
      </c>
      <c r="D17" s="410" t="s">
        <v>375</v>
      </c>
      <c r="E17" s="410"/>
      <c r="F17" s="410"/>
      <c r="G17" s="410"/>
      <c r="H17" s="410"/>
      <c r="I17" s="410"/>
      <c r="J17" s="133"/>
      <c r="K17" s="133"/>
      <c r="L17" s="127"/>
      <c r="M17" s="127"/>
      <c r="N17" s="127"/>
      <c r="O17" s="127"/>
      <c r="P17" s="127"/>
      <c r="Q17" s="127"/>
      <c r="R17" s="127"/>
      <c r="S17" s="127"/>
      <c r="T17" s="127"/>
      <c r="U17" s="127"/>
      <c r="V17" s="127"/>
      <c r="W17" s="127"/>
      <c r="X17" s="155"/>
      <c r="Y17" s="155"/>
      <c r="Z17" s="155"/>
      <c r="AA17" s="156"/>
      <c r="AB17" s="156"/>
      <c r="AC17" s="2"/>
      <c r="AD17" s="2"/>
      <c r="AE17" s="2"/>
      <c r="AF17" s="2"/>
      <c r="AG17" s="2"/>
      <c r="AH17" s="2"/>
    </row>
    <row r="18" spans="1:37" s="3" customFormat="1" ht="81" customHeight="1">
      <c r="A18" s="122"/>
      <c r="B18" s="122"/>
      <c r="C18" s="132" t="s">
        <v>376</v>
      </c>
      <c r="D18" s="410" t="s">
        <v>377</v>
      </c>
      <c r="E18" s="410"/>
      <c r="F18" s="410"/>
      <c r="G18" s="410"/>
      <c r="H18" s="410"/>
      <c r="I18" s="410"/>
      <c r="J18" s="133"/>
      <c r="K18" s="133"/>
      <c r="L18" s="411" t="str">
        <f>IF(L15="","","③地場産品類型"&amp;" "&amp;L15&amp;" "&amp;"の場合、"&amp;"返礼品等概要書の地場産品該当理由回答欄に下記内容を記載ください。")</f>
        <v/>
      </c>
      <c r="M18" s="412"/>
      <c r="N18" s="412"/>
      <c r="O18" s="412"/>
      <c r="P18" s="412"/>
      <c r="Q18" s="412"/>
      <c r="R18" s="412"/>
      <c r="S18" s="412"/>
      <c r="T18" s="412"/>
      <c r="U18" s="412"/>
      <c r="V18" s="412"/>
      <c r="W18" s="413"/>
      <c r="X18" s="155"/>
      <c r="Y18" s="155"/>
      <c r="Z18" s="155"/>
      <c r="AA18" s="157"/>
      <c r="AB18" s="157"/>
      <c r="AC18" s="156"/>
      <c r="AD18" s="156"/>
      <c r="AE18" s="2"/>
      <c r="AF18" s="2"/>
      <c r="AG18" s="2"/>
      <c r="AH18" s="2"/>
      <c r="AI18" s="2"/>
      <c r="AJ18" s="2"/>
    </row>
    <row r="19" spans="1:37" s="3" customFormat="1" ht="81" customHeight="1">
      <c r="A19" s="122"/>
      <c r="B19" s="122"/>
      <c r="C19" s="132" t="s">
        <v>378</v>
      </c>
      <c r="D19" s="410" t="s">
        <v>379</v>
      </c>
      <c r="E19" s="410"/>
      <c r="F19" s="410"/>
      <c r="G19" s="410"/>
      <c r="H19" s="410"/>
      <c r="I19" s="410"/>
      <c r="J19" s="133"/>
      <c r="K19" s="133"/>
      <c r="L19" s="414" t="s">
        <v>351</v>
      </c>
      <c r="M19" s="414"/>
      <c r="N19" s="414"/>
      <c r="O19" s="414"/>
      <c r="P19" s="414" t="s">
        <v>352</v>
      </c>
      <c r="Q19" s="414"/>
      <c r="R19" s="414"/>
      <c r="S19" s="414"/>
      <c r="T19" s="414" t="s">
        <v>353</v>
      </c>
      <c r="U19" s="414"/>
      <c r="V19" s="414"/>
      <c r="W19" s="414"/>
      <c r="X19" s="158"/>
      <c r="Y19" s="158"/>
      <c r="Z19" s="159"/>
      <c r="AA19" s="160"/>
      <c r="AB19" s="160"/>
      <c r="AC19" s="161"/>
      <c r="AD19" s="161"/>
      <c r="AE19" s="2"/>
      <c r="AF19" s="2"/>
      <c r="AG19" s="2"/>
      <c r="AH19" s="2"/>
      <c r="AI19" s="2"/>
      <c r="AJ19" s="2"/>
    </row>
    <row r="20" spans="1:37" s="3" customFormat="1" ht="81" customHeight="1">
      <c r="A20" s="122"/>
      <c r="B20" s="122"/>
      <c r="C20" s="128" t="s">
        <v>380</v>
      </c>
      <c r="D20" s="410" t="s">
        <v>381</v>
      </c>
      <c r="E20" s="410"/>
      <c r="F20" s="410"/>
      <c r="G20" s="410"/>
      <c r="H20" s="410"/>
      <c r="I20" s="410"/>
      <c r="J20" s="134"/>
      <c r="K20" s="134"/>
      <c r="L20" s="415" t="str">
        <f>IFERROR(VLOOKUP($L$15,$Z$24:$AC$43,2,FALSE),"")</f>
        <v/>
      </c>
      <c r="M20" s="415"/>
      <c r="N20" s="415"/>
      <c r="O20" s="415"/>
      <c r="P20" s="415" t="str">
        <f>IFERROR(VLOOKUP($L$15,$Z$24:$AC$43,3,FALSE),"")</f>
        <v/>
      </c>
      <c r="Q20" s="415"/>
      <c r="R20" s="415"/>
      <c r="S20" s="415"/>
      <c r="T20" s="415" t="str">
        <f>IFERROR(VLOOKUP($L$15,$Z$24:$AC$43,4,FALSE),"")</f>
        <v/>
      </c>
      <c r="U20" s="415"/>
      <c r="V20" s="415"/>
      <c r="W20" s="415"/>
      <c r="X20" s="158"/>
      <c r="Y20" s="158"/>
      <c r="Z20" s="2"/>
      <c r="AA20" s="2"/>
      <c r="AB20" s="2"/>
      <c r="AC20" s="2"/>
      <c r="AD20" s="2"/>
      <c r="AE20" s="2"/>
    </row>
    <row r="21" spans="1:37" s="3" customFormat="1" ht="19.95" customHeight="1">
      <c r="A21" s="122"/>
      <c r="B21" s="122"/>
      <c r="C21" s="416" t="s">
        <v>382</v>
      </c>
      <c r="D21" s="393" t="s">
        <v>383</v>
      </c>
      <c r="E21" s="393"/>
      <c r="F21" s="393"/>
      <c r="G21" s="393"/>
      <c r="H21" s="393"/>
      <c r="I21" s="393"/>
      <c r="J21" s="133"/>
      <c r="K21" s="133"/>
      <c r="L21" s="415"/>
      <c r="M21" s="415"/>
      <c r="N21" s="415"/>
      <c r="O21" s="415"/>
      <c r="P21" s="415"/>
      <c r="Q21" s="415"/>
      <c r="R21" s="415"/>
      <c r="S21" s="415"/>
      <c r="T21" s="415"/>
      <c r="U21" s="415"/>
      <c r="V21" s="415"/>
      <c r="W21" s="415"/>
      <c r="X21" s="122"/>
      <c r="Y21" s="2"/>
      <c r="Z21" s="2"/>
      <c r="AA21" s="2"/>
      <c r="AB21" s="2"/>
      <c r="AC21" s="2"/>
      <c r="AD21" s="2"/>
      <c r="AE21" s="2"/>
    </row>
    <row r="22" spans="1:37" s="3" customFormat="1" ht="63.6" customHeight="1">
      <c r="A22" s="122"/>
      <c r="B22" s="122"/>
      <c r="C22" s="416"/>
      <c r="D22" s="393"/>
      <c r="E22" s="393"/>
      <c r="F22" s="393"/>
      <c r="G22" s="393"/>
      <c r="H22" s="393"/>
      <c r="I22" s="393"/>
      <c r="J22" s="133"/>
      <c r="K22" s="133"/>
      <c r="L22" s="415"/>
      <c r="M22" s="415"/>
      <c r="N22" s="415"/>
      <c r="O22" s="415"/>
      <c r="P22" s="415"/>
      <c r="Q22" s="415"/>
      <c r="R22" s="415"/>
      <c r="S22" s="415"/>
      <c r="T22" s="415"/>
      <c r="U22" s="415"/>
      <c r="V22" s="415"/>
      <c r="W22" s="415"/>
      <c r="X22" s="122"/>
      <c r="Y22" s="2"/>
      <c r="Z22" s="2"/>
      <c r="AA22" s="2"/>
      <c r="AB22" s="2"/>
      <c r="AC22" s="2"/>
      <c r="AD22" s="2"/>
      <c r="AE22" s="2"/>
    </row>
    <row r="23" spans="1:37" s="167" customFormat="1" ht="72" customHeight="1">
      <c r="A23" s="162"/>
      <c r="B23" s="162"/>
      <c r="C23" s="137" t="s">
        <v>363</v>
      </c>
      <c r="D23" s="410" t="s">
        <v>384</v>
      </c>
      <c r="E23" s="410"/>
      <c r="F23" s="410"/>
      <c r="G23" s="410"/>
      <c r="H23" s="410"/>
      <c r="I23" s="410"/>
      <c r="J23" s="140"/>
      <c r="K23" s="140"/>
      <c r="L23" s="127"/>
      <c r="M23" s="127"/>
      <c r="N23" s="127"/>
      <c r="O23" s="127"/>
      <c r="P23" s="127"/>
      <c r="Q23" s="127"/>
      <c r="R23" s="127"/>
      <c r="S23" s="127"/>
      <c r="T23" s="127"/>
      <c r="U23" s="127"/>
      <c r="V23" s="127"/>
      <c r="W23" s="127"/>
      <c r="X23" s="163"/>
      <c r="Y23" s="164"/>
      <c r="Z23" s="165" t="s">
        <v>354</v>
      </c>
      <c r="AA23" s="166"/>
      <c r="AB23" s="166"/>
      <c r="AC23" s="166"/>
      <c r="AD23" s="164"/>
      <c r="AE23" s="164"/>
    </row>
    <row r="24" spans="1:37" s="3" customFormat="1" ht="61.2" customHeight="1">
      <c r="A24" s="122"/>
      <c r="B24" s="122"/>
      <c r="C24" s="137" t="s">
        <v>364</v>
      </c>
      <c r="D24" s="410" t="s">
        <v>385</v>
      </c>
      <c r="E24" s="410"/>
      <c r="F24" s="410"/>
      <c r="G24" s="410"/>
      <c r="H24" s="410"/>
      <c r="I24" s="410"/>
      <c r="J24" s="127"/>
      <c r="K24" s="127"/>
      <c r="L24" s="140"/>
      <c r="M24" s="140"/>
      <c r="N24" s="140"/>
      <c r="O24" s="140"/>
      <c r="P24" s="140"/>
      <c r="Q24" s="140"/>
      <c r="R24" s="140"/>
      <c r="S24" s="140"/>
      <c r="T24" s="140"/>
      <c r="U24" s="140"/>
      <c r="V24" s="140"/>
      <c r="W24" s="140"/>
      <c r="X24" s="4"/>
      <c r="Z24" s="168"/>
      <c r="AA24" s="169" t="s">
        <v>138</v>
      </c>
      <c r="AB24" s="169" t="s">
        <v>139</v>
      </c>
      <c r="AC24" s="169" t="s">
        <v>140</v>
      </c>
    </row>
    <row r="25" spans="1:37" s="3" customFormat="1" ht="65.099999999999994" customHeight="1">
      <c r="A25" s="122"/>
      <c r="B25" s="122"/>
      <c r="C25" s="137" t="s">
        <v>386</v>
      </c>
      <c r="D25" s="410" t="s">
        <v>387</v>
      </c>
      <c r="E25" s="410"/>
      <c r="F25" s="410"/>
      <c r="G25" s="410"/>
      <c r="H25" s="410"/>
      <c r="I25" s="410"/>
      <c r="J25" s="143"/>
      <c r="K25" s="143"/>
      <c r="L25" s="391" t="str">
        <f>IF(L15="","","④解答欄の記載例を参考にし、返礼品等該当書の解答欄を記入してください。")</f>
        <v/>
      </c>
      <c r="M25" s="391"/>
      <c r="N25" s="391"/>
      <c r="O25" s="391"/>
      <c r="P25" s="391"/>
      <c r="Q25" s="391"/>
      <c r="R25" s="391"/>
      <c r="S25" s="391"/>
      <c r="T25" s="391"/>
      <c r="U25" s="391"/>
      <c r="V25" s="391"/>
      <c r="W25" s="391"/>
      <c r="X25" s="4"/>
      <c r="Z25" s="170" t="s">
        <v>141</v>
      </c>
      <c r="AA25" s="171" t="s">
        <v>143</v>
      </c>
      <c r="AB25" s="141" t="s">
        <v>203</v>
      </c>
      <c r="AC25" s="141" t="s">
        <v>203</v>
      </c>
      <c r="AJ25" s="3">
        <v>1</v>
      </c>
      <c r="AK25" s="3">
        <v>1</v>
      </c>
    </row>
    <row r="26" spans="1:37" s="3" customFormat="1" ht="90.6" customHeight="1">
      <c r="A26" s="122"/>
      <c r="B26" s="122"/>
      <c r="C26" s="136" t="s">
        <v>388</v>
      </c>
      <c r="D26" s="393" t="s">
        <v>389</v>
      </c>
      <c r="E26" s="393"/>
      <c r="F26" s="393"/>
      <c r="G26" s="393"/>
      <c r="H26" s="393"/>
      <c r="I26" s="393"/>
      <c r="J26" s="143"/>
      <c r="K26" s="143"/>
      <c r="L26" s="414" t="s">
        <v>395</v>
      </c>
      <c r="M26" s="414"/>
      <c r="N26" s="414"/>
      <c r="O26" s="414"/>
      <c r="P26" s="414" t="s">
        <v>396</v>
      </c>
      <c r="Q26" s="414"/>
      <c r="R26" s="414"/>
      <c r="S26" s="414"/>
      <c r="T26" s="414" t="s">
        <v>397</v>
      </c>
      <c r="U26" s="414"/>
      <c r="V26" s="414"/>
      <c r="W26" s="414"/>
      <c r="X26" s="4"/>
      <c r="Z26" s="172" t="s">
        <v>145</v>
      </c>
      <c r="AA26" s="173" t="s">
        <v>147</v>
      </c>
      <c r="AB26" s="173" t="s">
        <v>148</v>
      </c>
      <c r="AC26" s="173" t="s">
        <v>149</v>
      </c>
      <c r="AJ26" s="3">
        <v>2</v>
      </c>
      <c r="AK26" s="3">
        <v>3</v>
      </c>
    </row>
    <row r="27" spans="1:37" s="3" customFormat="1" ht="124.5" customHeight="1">
      <c r="A27" s="122"/>
      <c r="B27" s="122"/>
      <c r="C27" s="135" t="s">
        <v>390</v>
      </c>
      <c r="D27" s="417" t="s">
        <v>391</v>
      </c>
      <c r="E27" s="417"/>
      <c r="F27" s="417"/>
      <c r="G27" s="417"/>
      <c r="H27" s="417"/>
      <c r="I27" s="417"/>
      <c r="J27" s="143"/>
      <c r="K27" s="393" t="s">
        <v>416</v>
      </c>
      <c r="L27" s="415" t="str">
        <f>IFERROR(VLOOKUP($L$15,$Z$46:$AC$70,2,FALSE),"")</f>
        <v/>
      </c>
      <c r="M27" s="415"/>
      <c r="N27" s="415"/>
      <c r="O27" s="415"/>
      <c r="P27" s="415" t="str">
        <f>IFERROR(VLOOKUP($L$15,$Z$46:$AC$70,3,FALSE),"")</f>
        <v/>
      </c>
      <c r="Q27" s="415"/>
      <c r="R27" s="415"/>
      <c r="S27" s="415"/>
      <c r="T27" s="415" t="str">
        <f>IFERROR(VLOOKUP($L$15,$Z$46:$AC$70,4,FALSE),"")</f>
        <v/>
      </c>
      <c r="U27" s="415"/>
      <c r="V27" s="415"/>
      <c r="W27" s="415"/>
      <c r="X27" s="4"/>
      <c r="Z27" s="172" t="s">
        <v>150</v>
      </c>
      <c r="AA27" s="173" t="s">
        <v>152</v>
      </c>
      <c r="AB27" s="173" t="s">
        <v>153</v>
      </c>
      <c r="AC27" s="173" t="s">
        <v>154</v>
      </c>
      <c r="AJ27" s="3">
        <v>3</v>
      </c>
      <c r="AK27" s="3">
        <v>3</v>
      </c>
    </row>
    <row r="28" spans="1:37" s="3" customFormat="1" ht="84.6" customHeight="1">
      <c r="A28" s="122"/>
      <c r="B28" s="122"/>
      <c r="C28" s="174" t="s">
        <v>392</v>
      </c>
      <c r="D28" s="418" t="s">
        <v>393</v>
      </c>
      <c r="E28" s="418"/>
      <c r="F28" s="418"/>
      <c r="G28" s="418"/>
      <c r="H28" s="418"/>
      <c r="I28" s="418"/>
      <c r="J28" s="143"/>
      <c r="K28" s="393"/>
      <c r="L28" s="415"/>
      <c r="M28" s="415"/>
      <c r="N28" s="415"/>
      <c r="O28" s="415"/>
      <c r="P28" s="415"/>
      <c r="Q28" s="415"/>
      <c r="R28" s="415"/>
      <c r="S28" s="415"/>
      <c r="T28" s="415"/>
      <c r="U28" s="415"/>
      <c r="V28" s="415"/>
      <c r="W28" s="415"/>
      <c r="X28" s="4"/>
      <c r="Z28" s="172" t="s">
        <v>155</v>
      </c>
      <c r="AA28" s="173" t="s">
        <v>157</v>
      </c>
      <c r="AB28" s="173" t="s">
        <v>158</v>
      </c>
      <c r="AC28" s="173" t="s">
        <v>159</v>
      </c>
      <c r="AJ28" s="3" t="s">
        <v>160</v>
      </c>
      <c r="AK28" s="3">
        <v>3</v>
      </c>
    </row>
    <row r="29" spans="1:37" s="3" customFormat="1" ht="78.599999999999994" customHeight="1">
      <c r="A29" s="122"/>
      <c r="B29" s="122"/>
      <c r="C29" s="136" t="s">
        <v>216</v>
      </c>
      <c r="D29" s="419" t="s">
        <v>217</v>
      </c>
      <c r="E29" s="419"/>
      <c r="F29" s="419"/>
      <c r="G29" s="419"/>
      <c r="H29" s="419"/>
      <c r="I29" s="419"/>
      <c r="J29" s="143"/>
      <c r="K29" s="393" t="str">
        <f>IF(L29="","","例２")</f>
        <v/>
      </c>
      <c r="L29" s="393" t="str">
        <f>IFERROR(VLOOKUP($L$15&amp;"②",$Z$46:$AC$70,2,FALSE),"")</f>
        <v/>
      </c>
      <c r="M29" s="393"/>
      <c r="N29" s="393"/>
      <c r="O29" s="393"/>
      <c r="P29" s="393" t="str">
        <f>IFERROR(VLOOKUP($L$15&amp;"②",$Z$46:$AC$70,3,FALSE),"")</f>
        <v/>
      </c>
      <c r="Q29" s="393"/>
      <c r="R29" s="393"/>
      <c r="S29" s="393"/>
      <c r="T29" s="393" t="str">
        <f>IFERROR(VLOOKUP($L$15&amp;"②",$Z$46:$AC$70,4,FALSE),"")</f>
        <v/>
      </c>
      <c r="U29" s="393"/>
      <c r="V29" s="393"/>
      <c r="W29" s="393"/>
      <c r="X29" s="4"/>
      <c r="Z29" s="172" t="s">
        <v>161</v>
      </c>
      <c r="AA29" s="173" t="s">
        <v>163</v>
      </c>
      <c r="AB29" s="173" t="s">
        <v>164</v>
      </c>
      <c r="AC29" s="173" t="s">
        <v>165</v>
      </c>
      <c r="AJ29" s="3" t="s">
        <v>166</v>
      </c>
      <c r="AK29" s="3">
        <v>3</v>
      </c>
    </row>
    <row r="30" spans="1:37" s="3" customFormat="1" ht="86.25" customHeight="1">
      <c r="A30" s="122"/>
      <c r="B30" s="122"/>
      <c r="C30" s="137" t="s">
        <v>222</v>
      </c>
      <c r="D30" s="410" t="s">
        <v>223</v>
      </c>
      <c r="E30" s="410"/>
      <c r="F30" s="410"/>
      <c r="G30" s="410"/>
      <c r="H30" s="410"/>
      <c r="I30" s="410"/>
      <c r="J30" s="143"/>
      <c r="K30" s="393"/>
      <c r="L30" s="393"/>
      <c r="M30" s="393"/>
      <c r="N30" s="393"/>
      <c r="O30" s="393"/>
      <c r="P30" s="393"/>
      <c r="Q30" s="393"/>
      <c r="R30" s="393"/>
      <c r="S30" s="393"/>
      <c r="T30" s="393"/>
      <c r="U30" s="393"/>
      <c r="V30" s="393"/>
      <c r="W30" s="393"/>
      <c r="X30" s="4"/>
      <c r="Z30" s="175" t="s">
        <v>167</v>
      </c>
      <c r="AA30" s="173" t="s">
        <v>169</v>
      </c>
      <c r="AB30" s="173" t="s">
        <v>170</v>
      </c>
      <c r="AC30" s="173" t="s">
        <v>171</v>
      </c>
      <c r="AJ30" s="3" t="s">
        <v>172</v>
      </c>
      <c r="AK30" s="3">
        <v>3</v>
      </c>
    </row>
    <row r="31" spans="1:37" s="3" customFormat="1" ht="65.099999999999994" customHeight="1">
      <c r="A31" s="122"/>
      <c r="B31" s="122"/>
      <c r="C31" s="137" t="s">
        <v>228</v>
      </c>
      <c r="D31" s="410" t="s">
        <v>229</v>
      </c>
      <c r="E31" s="410"/>
      <c r="F31" s="410"/>
      <c r="G31" s="410"/>
      <c r="H31" s="410"/>
      <c r="I31" s="410"/>
      <c r="J31" s="145"/>
      <c r="K31" s="393"/>
      <c r="L31" s="393"/>
      <c r="M31" s="393"/>
      <c r="N31" s="393"/>
      <c r="O31" s="393"/>
      <c r="P31" s="393"/>
      <c r="Q31" s="393"/>
      <c r="R31" s="393"/>
      <c r="S31" s="393"/>
      <c r="T31" s="393"/>
      <c r="U31" s="393"/>
      <c r="V31" s="393"/>
      <c r="W31" s="393"/>
      <c r="X31" s="4"/>
      <c r="Z31" s="172" t="s">
        <v>173</v>
      </c>
      <c r="AA31" s="173" t="s">
        <v>175</v>
      </c>
      <c r="AB31" s="176" t="s">
        <v>176</v>
      </c>
      <c r="AC31" s="173" t="s">
        <v>177</v>
      </c>
      <c r="AJ31" s="3">
        <v>4</v>
      </c>
      <c r="AK31" s="3">
        <v>3</v>
      </c>
    </row>
    <row r="32" spans="1:37" s="3" customFormat="1" ht="65.099999999999994" customHeight="1">
      <c r="A32" s="122"/>
      <c r="B32" s="122"/>
      <c r="C32" s="137" t="s">
        <v>232</v>
      </c>
      <c r="D32" s="410" t="s">
        <v>233</v>
      </c>
      <c r="E32" s="410"/>
      <c r="F32" s="410"/>
      <c r="G32" s="410"/>
      <c r="H32" s="410"/>
      <c r="I32" s="410"/>
      <c r="J32" s="145"/>
      <c r="K32" s="393" t="str">
        <f>IF(L32="","","例３")</f>
        <v/>
      </c>
      <c r="L32" s="393" t="str">
        <f>IFERROR(VLOOKUP($L$15&amp;"③",$Z$46:$AC$70,2,FALSE),"")</f>
        <v/>
      </c>
      <c r="M32" s="393"/>
      <c r="N32" s="393"/>
      <c r="O32" s="393"/>
      <c r="P32" s="393" t="str">
        <f>IFERROR(VLOOKUP($L$15&amp;"③",$Z$46:$AC$70,3,FALSE),"")</f>
        <v/>
      </c>
      <c r="Q32" s="393"/>
      <c r="R32" s="393"/>
      <c r="S32" s="393"/>
      <c r="T32" s="393" t="str">
        <f>IFERROR(VLOOKUP($L$15&amp;"③",$Z$46:$AC$70,4,FALSE),"")</f>
        <v/>
      </c>
      <c r="U32" s="393"/>
      <c r="V32" s="393"/>
      <c r="W32" s="393"/>
      <c r="X32" s="4"/>
      <c r="Z32" s="172" t="s">
        <v>178</v>
      </c>
      <c r="AA32" s="173" t="s">
        <v>180</v>
      </c>
      <c r="AB32" s="173" t="s">
        <v>181</v>
      </c>
      <c r="AC32" s="173" t="s">
        <v>182</v>
      </c>
      <c r="AJ32" s="3">
        <v>5</v>
      </c>
      <c r="AK32" s="3">
        <v>3</v>
      </c>
    </row>
    <row r="33" spans="1:37" s="3" customFormat="1" ht="65.099999999999994" customHeight="1">
      <c r="A33" s="122"/>
      <c r="B33" s="122"/>
      <c r="C33" s="137" t="s">
        <v>237</v>
      </c>
      <c r="D33" s="410" t="s">
        <v>238</v>
      </c>
      <c r="E33" s="410"/>
      <c r="F33" s="410"/>
      <c r="G33" s="410"/>
      <c r="H33" s="410"/>
      <c r="I33" s="410"/>
      <c r="J33" s="143"/>
      <c r="K33" s="393"/>
      <c r="L33" s="393"/>
      <c r="M33" s="393"/>
      <c r="N33" s="393"/>
      <c r="O33" s="393"/>
      <c r="P33" s="393"/>
      <c r="Q33" s="393"/>
      <c r="R33" s="393"/>
      <c r="S33" s="393"/>
      <c r="T33" s="393"/>
      <c r="U33" s="393"/>
      <c r="V33" s="393"/>
      <c r="W33" s="393"/>
      <c r="X33" s="4"/>
      <c r="Z33" s="172" t="s">
        <v>183</v>
      </c>
      <c r="AA33" s="173" t="s">
        <v>185</v>
      </c>
      <c r="AB33" s="173" t="s">
        <v>186</v>
      </c>
      <c r="AC33" s="173" t="s">
        <v>187</v>
      </c>
      <c r="AJ33" s="3">
        <v>6</v>
      </c>
      <c r="AK33" s="3">
        <v>3</v>
      </c>
    </row>
    <row r="34" spans="1:37" s="3" customFormat="1" ht="97.5" customHeight="1">
      <c r="A34" s="122"/>
      <c r="B34" s="122"/>
      <c r="C34" s="142"/>
      <c r="D34" s="420"/>
      <c r="E34" s="420"/>
      <c r="F34" s="420"/>
      <c r="G34" s="420"/>
      <c r="H34" s="420"/>
      <c r="I34" s="420"/>
      <c r="J34" s="145"/>
      <c r="K34" s="393"/>
      <c r="L34" s="393"/>
      <c r="M34" s="393"/>
      <c r="N34" s="393"/>
      <c r="O34" s="393"/>
      <c r="P34" s="393"/>
      <c r="Q34" s="393"/>
      <c r="R34" s="393"/>
      <c r="S34" s="393"/>
      <c r="T34" s="393"/>
      <c r="U34" s="393"/>
      <c r="V34" s="393"/>
      <c r="W34" s="393"/>
      <c r="X34" s="4"/>
      <c r="Z34" s="175" t="s">
        <v>188</v>
      </c>
      <c r="AA34" s="173" t="s">
        <v>190</v>
      </c>
      <c r="AB34" s="173" t="s">
        <v>191</v>
      </c>
      <c r="AC34" s="173" t="s">
        <v>192</v>
      </c>
      <c r="AJ34" s="3">
        <v>7</v>
      </c>
      <c r="AK34" s="3">
        <v>3</v>
      </c>
    </row>
    <row r="35" spans="1:37" s="3" customFormat="1" ht="86.1" customHeight="1">
      <c r="A35" s="122"/>
      <c r="B35" s="122"/>
      <c r="C35" s="144"/>
      <c r="D35" s="421"/>
      <c r="E35" s="421"/>
      <c r="F35" s="421"/>
      <c r="G35" s="421"/>
      <c r="H35" s="421"/>
      <c r="I35" s="421"/>
      <c r="J35" s="143"/>
      <c r="K35" s="393"/>
      <c r="L35" s="393"/>
      <c r="M35" s="393"/>
      <c r="N35" s="393"/>
      <c r="O35" s="393"/>
      <c r="P35" s="393"/>
      <c r="Q35" s="393"/>
      <c r="R35" s="393"/>
      <c r="S35" s="393"/>
      <c r="T35" s="393"/>
      <c r="U35" s="393"/>
      <c r="V35" s="393"/>
      <c r="W35" s="393"/>
      <c r="X35" s="4"/>
      <c r="Z35" s="177" t="s">
        <v>193</v>
      </c>
      <c r="AA35" s="173" t="s">
        <v>195</v>
      </c>
      <c r="AB35" s="173" t="s">
        <v>196</v>
      </c>
      <c r="AC35" s="173" t="s">
        <v>197</v>
      </c>
      <c r="AJ35" s="3" t="s">
        <v>198</v>
      </c>
      <c r="AK35" s="3">
        <v>3</v>
      </c>
    </row>
    <row r="36" spans="1:37" s="3" customFormat="1" ht="65.099999999999994" customHeight="1">
      <c r="A36" s="122"/>
      <c r="B36" s="122"/>
      <c r="C36" s="144"/>
      <c r="D36" s="421"/>
      <c r="E36" s="421"/>
      <c r="F36" s="421"/>
      <c r="G36" s="421"/>
      <c r="H36" s="421"/>
      <c r="I36" s="421"/>
      <c r="J36" s="143"/>
      <c r="K36" s="393" t="str">
        <f>IF(L36="","","例４")</f>
        <v/>
      </c>
      <c r="L36" s="393" t="str">
        <f>IFERROR(VLOOKUP($L$15&amp;"④",$Z$46:$AC$70,2,FALSE),"")</f>
        <v/>
      </c>
      <c r="M36" s="393"/>
      <c r="N36" s="393"/>
      <c r="O36" s="393"/>
      <c r="P36" s="393" t="str">
        <f>IFERROR(VLOOKUP($L$15&amp;"④",$Z$46:$AC$70,3,FALSE),"")</f>
        <v/>
      </c>
      <c r="Q36" s="393"/>
      <c r="R36" s="393"/>
      <c r="S36" s="393"/>
      <c r="T36" s="393" t="str">
        <f>IFERROR(VLOOKUP($L$15&amp;"④",$Z$46:$AC$70,4,FALSE),"")</f>
        <v/>
      </c>
      <c r="U36" s="393"/>
      <c r="V36" s="393"/>
      <c r="W36" s="393"/>
      <c r="X36" s="4"/>
      <c r="Z36" s="177" t="s">
        <v>199</v>
      </c>
      <c r="AA36" s="173" t="s">
        <v>201</v>
      </c>
      <c r="AB36" s="173" t="s">
        <v>202</v>
      </c>
      <c r="AC36" s="141" t="s">
        <v>203</v>
      </c>
      <c r="AJ36" s="3" t="s">
        <v>204</v>
      </c>
      <c r="AK36" s="3">
        <v>2</v>
      </c>
    </row>
    <row r="37" spans="1:37" s="3" customFormat="1" ht="79.5" customHeight="1">
      <c r="A37" s="122"/>
      <c r="B37" s="122"/>
      <c r="C37" s="144"/>
      <c r="D37" s="420"/>
      <c r="E37" s="420"/>
      <c r="F37" s="420"/>
      <c r="G37" s="420"/>
      <c r="H37" s="420"/>
      <c r="I37" s="420"/>
      <c r="J37" s="143"/>
      <c r="K37" s="393"/>
      <c r="L37" s="393"/>
      <c r="M37" s="393"/>
      <c r="N37" s="393"/>
      <c r="O37" s="393"/>
      <c r="P37" s="393"/>
      <c r="Q37" s="393"/>
      <c r="R37" s="393"/>
      <c r="S37" s="393"/>
      <c r="T37" s="393"/>
      <c r="U37" s="393"/>
      <c r="V37" s="393"/>
      <c r="W37" s="393"/>
      <c r="X37" s="4"/>
      <c r="Z37" s="177" t="s">
        <v>205</v>
      </c>
      <c r="AA37" s="173" t="s">
        <v>207</v>
      </c>
      <c r="AB37" s="173" t="s">
        <v>208</v>
      </c>
      <c r="AC37" s="141" t="s">
        <v>203</v>
      </c>
      <c r="AJ37" s="3" t="s">
        <v>209</v>
      </c>
      <c r="AK37" s="3">
        <v>2</v>
      </c>
    </row>
    <row r="38" spans="1:37" s="3" customFormat="1" ht="65.099999999999994" customHeight="1">
      <c r="A38" s="122"/>
      <c r="B38" s="122"/>
      <c r="C38" s="144"/>
      <c r="D38" s="421"/>
      <c r="E38" s="421"/>
      <c r="F38" s="421"/>
      <c r="G38" s="421"/>
      <c r="H38" s="421"/>
      <c r="I38" s="421"/>
      <c r="J38" s="143"/>
      <c r="K38" s="393"/>
      <c r="L38" s="393"/>
      <c r="M38" s="393"/>
      <c r="N38" s="393"/>
      <c r="O38" s="393"/>
      <c r="P38" s="393"/>
      <c r="Q38" s="393"/>
      <c r="R38" s="393"/>
      <c r="S38" s="393"/>
      <c r="T38" s="393"/>
      <c r="U38" s="393"/>
      <c r="V38" s="393"/>
      <c r="W38" s="393"/>
      <c r="X38" s="4"/>
      <c r="Z38" s="175" t="s">
        <v>210</v>
      </c>
      <c r="AA38" s="173" t="s">
        <v>212</v>
      </c>
      <c r="AB38" s="176" t="s">
        <v>213</v>
      </c>
      <c r="AC38" s="176" t="s">
        <v>214</v>
      </c>
      <c r="AJ38" s="3" t="s">
        <v>215</v>
      </c>
      <c r="AK38" s="3">
        <v>3</v>
      </c>
    </row>
    <row r="39" spans="1:37" s="3" customFormat="1" ht="65.099999999999994" customHeight="1">
      <c r="A39" s="122"/>
      <c r="B39" s="122"/>
      <c r="C39" s="146"/>
      <c r="D39" s="420"/>
      <c r="E39" s="420"/>
      <c r="F39" s="420"/>
      <c r="G39" s="420"/>
      <c r="H39" s="420"/>
      <c r="I39" s="420"/>
      <c r="J39" s="145"/>
      <c r="K39" s="393"/>
      <c r="L39" s="393"/>
      <c r="M39" s="393"/>
      <c r="N39" s="393"/>
      <c r="O39" s="393"/>
      <c r="P39" s="393"/>
      <c r="Q39" s="393"/>
      <c r="R39" s="393"/>
      <c r="S39" s="393"/>
      <c r="T39" s="393"/>
      <c r="U39" s="393"/>
      <c r="V39" s="393"/>
      <c r="W39" s="393"/>
      <c r="X39" s="122"/>
      <c r="Y39" s="2"/>
      <c r="Z39" s="178" t="s">
        <v>216</v>
      </c>
      <c r="AA39" s="173" t="s">
        <v>218</v>
      </c>
      <c r="AB39" s="173" t="s">
        <v>219</v>
      </c>
      <c r="AC39" s="173" t="s">
        <v>220</v>
      </c>
      <c r="AJ39" s="3" t="s">
        <v>221</v>
      </c>
      <c r="AK39" s="3">
        <v>3</v>
      </c>
    </row>
    <row r="40" spans="1:37" s="2" customFormat="1" ht="65.099999999999994" customHeight="1">
      <c r="A40" s="122"/>
      <c r="B40" s="122"/>
      <c r="C40" s="146"/>
      <c r="D40" s="420"/>
      <c r="E40" s="420"/>
      <c r="F40" s="420"/>
      <c r="G40" s="420"/>
      <c r="H40" s="420"/>
      <c r="I40" s="420"/>
      <c r="J40" s="143"/>
      <c r="K40" s="393"/>
      <c r="L40" s="393"/>
      <c r="M40" s="393"/>
      <c r="N40" s="393"/>
      <c r="O40" s="393"/>
      <c r="P40" s="393"/>
      <c r="Q40" s="393"/>
      <c r="R40" s="393"/>
      <c r="S40" s="393"/>
      <c r="T40" s="393"/>
      <c r="U40" s="393"/>
      <c r="V40" s="393"/>
      <c r="W40" s="393"/>
      <c r="X40" s="122"/>
      <c r="Z40" s="172" t="s">
        <v>222</v>
      </c>
      <c r="AA40" s="173" t="s">
        <v>224</v>
      </c>
      <c r="AB40" s="173" t="s">
        <v>225</v>
      </c>
      <c r="AC40" s="173" t="s">
        <v>226</v>
      </c>
      <c r="AD40" s="3"/>
      <c r="AE40" s="3"/>
      <c r="AJ40" s="3" t="s">
        <v>227</v>
      </c>
      <c r="AK40" s="3">
        <v>3</v>
      </c>
    </row>
    <row r="41" spans="1:37" s="2" customFormat="1" ht="65.099999999999994" customHeight="1">
      <c r="C41" s="147"/>
      <c r="D41" s="422"/>
      <c r="E41" s="422"/>
      <c r="F41" s="422"/>
      <c r="G41" s="422"/>
      <c r="H41" s="422"/>
      <c r="I41" s="422"/>
      <c r="J41" s="148"/>
      <c r="K41" s="148"/>
      <c r="Z41" s="172" t="s">
        <v>228</v>
      </c>
      <c r="AA41" s="173" t="s">
        <v>230</v>
      </c>
      <c r="AB41" s="141" t="s">
        <v>203</v>
      </c>
      <c r="AC41" s="141" t="s">
        <v>203</v>
      </c>
      <c r="AD41" s="3"/>
      <c r="AE41" s="3"/>
      <c r="AJ41" s="3" t="s">
        <v>231</v>
      </c>
      <c r="AK41" s="4">
        <v>1</v>
      </c>
    </row>
    <row r="42" spans="1:37" s="2" customFormat="1" ht="65.099999999999994" customHeight="1">
      <c r="C42" s="3"/>
      <c r="D42" s="422"/>
      <c r="E42" s="422"/>
      <c r="F42" s="422"/>
      <c r="G42" s="422"/>
      <c r="H42" s="422"/>
      <c r="I42" s="422"/>
      <c r="J42" s="148"/>
      <c r="K42" s="148"/>
      <c r="Z42" s="172" t="s">
        <v>232</v>
      </c>
      <c r="AA42" s="173" t="s">
        <v>234</v>
      </c>
      <c r="AB42" s="173" t="s">
        <v>235</v>
      </c>
      <c r="AC42" s="173" t="s">
        <v>236</v>
      </c>
      <c r="AD42" s="3"/>
      <c r="AE42" s="3"/>
      <c r="AJ42" s="3">
        <v>9</v>
      </c>
      <c r="AK42" s="3">
        <v>3</v>
      </c>
    </row>
    <row r="43" spans="1:37" s="2" customFormat="1" ht="73.5" customHeight="1">
      <c r="J43" s="148"/>
      <c r="K43" s="148"/>
      <c r="Z43" s="179" t="s">
        <v>237</v>
      </c>
      <c r="AA43" s="180" t="s">
        <v>239</v>
      </c>
      <c r="AB43" s="180" t="s">
        <v>240</v>
      </c>
      <c r="AC43" s="180" t="s">
        <v>241</v>
      </c>
      <c r="AD43" s="3"/>
      <c r="AE43" s="3"/>
      <c r="AJ43" s="3">
        <v>99</v>
      </c>
      <c r="AK43" s="3">
        <v>3</v>
      </c>
    </row>
    <row r="44" spans="1:37" s="2" customFormat="1" ht="37.200000000000003" customHeight="1">
      <c r="J44" s="148"/>
      <c r="K44" s="148"/>
      <c r="Z44" s="181"/>
      <c r="AA44" s="182"/>
      <c r="AB44" s="182"/>
      <c r="AC44" s="182"/>
      <c r="AD44" s="3"/>
      <c r="AE44" s="3"/>
      <c r="AJ44" s="3"/>
      <c r="AK44" s="3"/>
    </row>
    <row r="45" spans="1:37" s="167" customFormat="1" ht="51" customHeight="1">
      <c r="J45" s="164"/>
      <c r="K45" s="164"/>
      <c r="L45" s="2"/>
      <c r="M45" s="2"/>
      <c r="N45" s="2"/>
      <c r="O45" s="2"/>
      <c r="P45" s="2"/>
      <c r="Q45" s="2"/>
      <c r="R45" s="2"/>
      <c r="S45" s="2"/>
      <c r="T45" s="2"/>
      <c r="U45" s="2"/>
      <c r="V45" s="2"/>
      <c r="W45" s="2"/>
      <c r="X45" s="164"/>
      <c r="Y45" s="164"/>
      <c r="Z45" s="165" t="s">
        <v>350</v>
      </c>
      <c r="AA45" s="166"/>
      <c r="AB45" s="166"/>
      <c r="AC45" s="166"/>
      <c r="AD45" s="164"/>
      <c r="AE45" s="164"/>
    </row>
    <row r="46" spans="1:37" s="5" customFormat="1" ht="130.94999999999999" customHeight="1">
      <c r="J46" s="183"/>
      <c r="K46" s="183"/>
      <c r="L46" s="164"/>
      <c r="M46" s="164"/>
      <c r="N46" s="164"/>
      <c r="O46" s="164"/>
      <c r="P46" s="164"/>
      <c r="Q46" s="164"/>
      <c r="R46" s="164"/>
      <c r="S46" s="164"/>
      <c r="T46" s="164"/>
      <c r="U46" s="164"/>
      <c r="V46" s="164"/>
      <c r="W46" s="164"/>
      <c r="X46" s="184"/>
      <c r="Y46" s="184"/>
      <c r="Z46" s="185" t="s">
        <v>242</v>
      </c>
      <c r="AA46" s="186" t="s">
        <v>138</v>
      </c>
      <c r="AB46" s="186" t="s">
        <v>139</v>
      </c>
      <c r="AC46" s="186" t="s">
        <v>140</v>
      </c>
    </row>
    <row r="47" spans="1:37" s="5" customFormat="1" ht="90.6" customHeight="1">
      <c r="J47" s="109"/>
      <c r="K47" s="109"/>
      <c r="L47" s="184"/>
      <c r="M47" s="184"/>
      <c r="N47" s="184"/>
      <c r="O47" s="184"/>
      <c r="P47" s="184"/>
      <c r="Q47" s="184"/>
      <c r="R47" s="184"/>
      <c r="S47" s="184"/>
      <c r="T47" s="184"/>
      <c r="U47" s="184"/>
      <c r="V47" s="184"/>
      <c r="W47" s="184"/>
      <c r="X47" s="110"/>
      <c r="Y47" s="110"/>
      <c r="Z47" s="123" t="s">
        <v>355</v>
      </c>
      <c r="AA47" s="149" t="s">
        <v>243</v>
      </c>
      <c r="AB47" s="141" t="s">
        <v>203</v>
      </c>
      <c r="AC47" s="141" t="s">
        <v>203</v>
      </c>
    </row>
    <row r="48" spans="1:37" s="5" customFormat="1" ht="72" customHeight="1">
      <c r="C48" s="150"/>
      <c r="D48" s="150"/>
      <c r="E48" s="150"/>
      <c r="F48" s="151"/>
      <c r="G48" s="152"/>
      <c r="H48" s="109"/>
      <c r="I48" s="109"/>
      <c r="J48" s="109"/>
      <c r="K48" s="109"/>
      <c r="L48" s="110"/>
      <c r="M48" s="110"/>
      <c r="N48" s="110"/>
      <c r="O48" s="110"/>
      <c r="P48" s="110"/>
      <c r="Q48" s="110"/>
      <c r="R48" s="110"/>
      <c r="S48" s="110"/>
      <c r="T48" s="110"/>
      <c r="U48" s="110"/>
      <c r="V48" s="110"/>
      <c r="W48" s="110"/>
      <c r="X48" s="110"/>
      <c r="Y48" s="110"/>
      <c r="Z48" s="123" t="s">
        <v>356</v>
      </c>
      <c r="AA48" s="141" t="s">
        <v>244</v>
      </c>
      <c r="AB48" s="149" t="s">
        <v>245</v>
      </c>
      <c r="AC48" s="141" t="s">
        <v>246</v>
      </c>
    </row>
    <row r="49" spans="3:29" s="6" customFormat="1" ht="159.44999999999999" customHeight="1">
      <c r="C49" s="150"/>
      <c r="D49" s="150"/>
      <c r="E49" s="150"/>
      <c r="F49" s="151"/>
      <c r="G49" s="152"/>
      <c r="H49" s="109"/>
      <c r="I49" s="109"/>
      <c r="J49" s="109"/>
      <c r="K49" s="109"/>
      <c r="L49" s="110"/>
      <c r="M49" s="110"/>
      <c r="N49" s="110"/>
      <c r="O49" s="110"/>
      <c r="P49" s="110"/>
      <c r="Q49" s="110"/>
      <c r="R49" s="110"/>
      <c r="S49" s="110"/>
      <c r="T49" s="110"/>
      <c r="U49" s="110"/>
      <c r="V49" s="110"/>
      <c r="W49" s="110"/>
      <c r="X49" s="110"/>
      <c r="Y49" s="110"/>
      <c r="Z49" s="123" t="s">
        <v>357</v>
      </c>
      <c r="AA49" s="141" t="s">
        <v>247</v>
      </c>
      <c r="AB49" s="141" t="s">
        <v>248</v>
      </c>
      <c r="AC49" s="153" t="s">
        <v>249</v>
      </c>
    </row>
    <row r="50" spans="3:29" s="6" customFormat="1" ht="89.85" customHeight="1">
      <c r="C50" s="150"/>
      <c r="D50" s="150"/>
      <c r="E50" s="150"/>
      <c r="F50" s="151"/>
      <c r="G50" s="152"/>
      <c r="H50" s="109"/>
      <c r="I50" s="109"/>
      <c r="J50" s="109"/>
      <c r="K50" s="109"/>
      <c r="L50" s="110"/>
      <c r="M50" s="110"/>
      <c r="N50" s="110"/>
      <c r="O50" s="110"/>
      <c r="P50" s="110"/>
      <c r="Q50" s="110"/>
      <c r="R50" s="110"/>
      <c r="S50" s="110"/>
      <c r="T50" s="110"/>
      <c r="U50" s="110"/>
      <c r="V50" s="110"/>
      <c r="W50" s="110"/>
      <c r="X50" s="110"/>
      <c r="Y50" s="110"/>
      <c r="Z50" s="123" t="s">
        <v>358</v>
      </c>
      <c r="AA50" s="141" t="s">
        <v>250</v>
      </c>
      <c r="AB50" s="141" t="s">
        <v>251</v>
      </c>
      <c r="AC50" s="141" t="s">
        <v>252</v>
      </c>
    </row>
    <row r="51" spans="3:29" s="6" customFormat="1" ht="89.85" customHeight="1">
      <c r="C51" s="150"/>
      <c r="D51" s="150"/>
      <c r="E51" s="150"/>
      <c r="F51" s="151"/>
      <c r="G51" s="152"/>
      <c r="H51" s="109"/>
      <c r="I51" s="109"/>
      <c r="J51" s="109"/>
      <c r="K51" s="109"/>
      <c r="L51" s="110"/>
      <c r="M51" s="110"/>
      <c r="N51" s="110"/>
      <c r="O51" s="110"/>
      <c r="P51" s="110"/>
      <c r="Q51" s="110"/>
      <c r="R51" s="110"/>
      <c r="S51" s="110"/>
      <c r="T51" s="110"/>
      <c r="U51" s="110"/>
      <c r="V51" s="110"/>
      <c r="W51" s="110"/>
      <c r="X51" s="110"/>
      <c r="Y51" s="110"/>
      <c r="Z51" s="123" t="s">
        <v>359</v>
      </c>
      <c r="AA51" s="141" t="s">
        <v>250</v>
      </c>
      <c r="AB51" s="141" t="s">
        <v>253</v>
      </c>
      <c r="AC51" s="141" t="s">
        <v>254</v>
      </c>
    </row>
    <row r="52" spans="3:29" s="6" customFormat="1" ht="89.85" customHeight="1">
      <c r="C52" s="150"/>
      <c r="D52" s="150"/>
      <c r="E52" s="150"/>
      <c r="F52" s="151"/>
      <c r="G52" s="152"/>
      <c r="H52" s="109"/>
      <c r="I52" s="109"/>
      <c r="J52" s="109"/>
      <c r="K52" s="109"/>
      <c r="L52" s="110"/>
      <c r="M52" s="110"/>
      <c r="N52" s="110"/>
      <c r="O52" s="110"/>
      <c r="P52" s="110"/>
      <c r="Q52" s="110"/>
      <c r="R52" s="110"/>
      <c r="S52" s="110"/>
      <c r="T52" s="110"/>
      <c r="U52" s="110"/>
      <c r="V52" s="110"/>
      <c r="W52" s="110"/>
      <c r="X52" s="111"/>
      <c r="Y52" s="111"/>
      <c r="Z52" s="124" t="s">
        <v>360</v>
      </c>
      <c r="AA52" s="141" t="s">
        <v>255</v>
      </c>
      <c r="AB52" s="141" t="s">
        <v>256</v>
      </c>
      <c r="AC52" s="141" t="s">
        <v>257</v>
      </c>
    </row>
    <row r="53" spans="3:29" s="6" customFormat="1" ht="89.85" customHeight="1">
      <c r="C53" s="187"/>
      <c r="D53" s="187"/>
      <c r="E53" s="187"/>
      <c r="F53" s="187"/>
      <c r="G53" s="188"/>
      <c r="H53" s="188"/>
      <c r="I53" s="188"/>
      <c r="J53" s="109"/>
      <c r="K53" s="109"/>
      <c r="L53" s="111"/>
      <c r="M53" s="111"/>
      <c r="N53" s="111"/>
      <c r="O53" s="111"/>
      <c r="P53" s="111"/>
      <c r="Q53" s="111"/>
      <c r="R53" s="111"/>
      <c r="S53" s="111"/>
      <c r="T53" s="111"/>
      <c r="U53" s="111"/>
      <c r="V53" s="111"/>
      <c r="W53" s="111"/>
      <c r="X53" s="110"/>
      <c r="Y53" s="110"/>
      <c r="Z53" s="123" t="s">
        <v>361</v>
      </c>
      <c r="AA53" s="141" t="s">
        <v>258</v>
      </c>
      <c r="AB53" s="141" t="s">
        <v>259</v>
      </c>
      <c r="AC53" s="141" t="s">
        <v>260</v>
      </c>
    </row>
    <row r="54" spans="3:29" s="6" customFormat="1" ht="89.85" customHeight="1">
      <c r="C54" s="187"/>
      <c r="D54" s="187"/>
      <c r="E54" s="187"/>
      <c r="F54" s="187"/>
      <c r="G54" s="188"/>
      <c r="H54" s="188"/>
      <c r="I54" s="188"/>
      <c r="J54" s="109"/>
      <c r="K54" s="109"/>
      <c r="L54" s="110"/>
      <c r="M54" s="110"/>
      <c r="N54" s="110"/>
      <c r="O54" s="110"/>
      <c r="P54" s="110"/>
      <c r="Q54" s="110"/>
      <c r="R54" s="110"/>
      <c r="S54" s="110"/>
      <c r="T54" s="110"/>
      <c r="U54" s="110"/>
      <c r="V54" s="110"/>
      <c r="W54" s="110"/>
      <c r="X54" s="110"/>
      <c r="Y54" s="110"/>
      <c r="Z54" s="123" t="s">
        <v>362</v>
      </c>
      <c r="AA54" s="141" t="s">
        <v>261</v>
      </c>
      <c r="AB54" s="141" t="s">
        <v>262</v>
      </c>
      <c r="AC54" s="141" t="s">
        <v>263</v>
      </c>
    </row>
    <row r="55" spans="3:29" s="6" customFormat="1" ht="89.85" customHeight="1">
      <c r="C55" s="187"/>
      <c r="D55" s="187"/>
      <c r="E55" s="187"/>
      <c r="F55" s="187"/>
      <c r="G55" s="188"/>
      <c r="H55" s="188"/>
      <c r="I55" s="188"/>
      <c r="J55" s="109"/>
      <c r="K55" s="109"/>
      <c r="L55" s="110"/>
      <c r="M55" s="110"/>
      <c r="N55" s="110"/>
      <c r="O55" s="110"/>
      <c r="P55" s="110"/>
      <c r="Q55" s="110"/>
      <c r="R55" s="110"/>
      <c r="S55" s="110"/>
      <c r="T55" s="110"/>
      <c r="U55" s="110"/>
      <c r="V55" s="110"/>
      <c r="W55" s="110"/>
      <c r="X55" s="110"/>
      <c r="Y55" s="110"/>
      <c r="Z55" s="123" t="s">
        <v>363</v>
      </c>
      <c r="AA55" s="141" t="s">
        <v>264</v>
      </c>
      <c r="AB55" s="141" t="s">
        <v>265</v>
      </c>
      <c r="AC55" s="141" t="s">
        <v>266</v>
      </c>
    </row>
    <row r="56" spans="3:29" s="6" customFormat="1" ht="123.6" customHeight="1">
      <c r="C56" s="187"/>
      <c r="D56" s="187"/>
      <c r="E56" s="187"/>
      <c r="F56" s="187"/>
      <c r="G56" s="188"/>
      <c r="H56" s="188"/>
      <c r="I56" s="188"/>
      <c r="J56" s="109"/>
      <c r="K56" s="109"/>
      <c r="L56" s="110"/>
      <c r="M56" s="110"/>
      <c r="N56" s="110"/>
      <c r="O56" s="110"/>
      <c r="P56" s="110"/>
      <c r="Q56" s="110"/>
      <c r="R56" s="110"/>
      <c r="S56" s="110"/>
      <c r="T56" s="110"/>
      <c r="U56" s="110"/>
      <c r="V56" s="110"/>
      <c r="W56" s="110"/>
      <c r="X56" s="110"/>
      <c r="Y56" s="110"/>
      <c r="Z56" s="123" t="s">
        <v>364</v>
      </c>
      <c r="AA56" s="141" t="s">
        <v>267</v>
      </c>
      <c r="AB56" s="141" t="s">
        <v>268</v>
      </c>
      <c r="AC56" s="141" t="s">
        <v>269</v>
      </c>
    </row>
    <row r="57" spans="3:29" s="6" customFormat="1" ht="123.6" customHeight="1">
      <c r="C57" s="187"/>
      <c r="D57" s="187"/>
      <c r="E57" s="187"/>
      <c r="F57" s="187"/>
      <c r="G57" s="188"/>
      <c r="H57" s="188"/>
      <c r="I57" s="188"/>
      <c r="J57" s="109"/>
      <c r="K57" s="109"/>
      <c r="L57" s="110"/>
      <c r="M57" s="110"/>
      <c r="N57" s="110"/>
      <c r="O57" s="110"/>
      <c r="P57" s="110"/>
      <c r="Q57" s="110"/>
      <c r="R57" s="110"/>
      <c r="S57" s="110"/>
      <c r="T57" s="110"/>
      <c r="U57" s="110"/>
      <c r="V57" s="110"/>
      <c r="W57" s="110"/>
      <c r="X57" s="110"/>
      <c r="Y57" s="110"/>
      <c r="Z57" s="126" t="s">
        <v>412</v>
      </c>
      <c r="AA57" s="141" t="s">
        <v>270</v>
      </c>
      <c r="AB57" s="141" t="s">
        <v>271</v>
      </c>
      <c r="AC57" s="141" t="s">
        <v>272</v>
      </c>
    </row>
    <row r="58" spans="3:29" s="6" customFormat="1" ht="123.6" customHeight="1">
      <c r="C58" s="187"/>
      <c r="D58" s="187"/>
      <c r="E58" s="187"/>
      <c r="F58" s="187"/>
      <c r="G58" s="188"/>
      <c r="H58" s="188"/>
      <c r="I58" s="188"/>
      <c r="J58" s="109"/>
      <c r="K58" s="109"/>
      <c r="L58" s="110"/>
      <c r="M58" s="110"/>
      <c r="N58" s="110"/>
      <c r="O58" s="110"/>
      <c r="P58" s="110"/>
      <c r="Q58" s="110"/>
      <c r="R58" s="110"/>
      <c r="S58" s="110"/>
      <c r="T58" s="110"/>
      <c r="U58" s="110"/>
      <c r="V58" s="110"/>
      <c r="W58" s="110"/>
      <c r="X58" s="110"/>
      <c r="Y58" s="110"/>
      <c r="Z58" s="126" t="s">
        <v>413</v>
      </c>
      <c r="AA58" s="141" t="s">
        <v>273</v>
      </c>
      <c r="AB58" s="141" t="s">
        <v>274</v>
      </c>
      <c r="AC58" s="141" t="s">
        <v>275</v>
      </c>
    </row>
    <row r="59" spans="3:29" s="6" customFormat="1" ht="123.6" customHeight="1">
      <c r="C59" s="187"/>
      <c r="D59" s="187"/>
      <c r="E59" s="187"/>
      <c r="F59" s="187"/>
      <c r="G59" s="188"/>
      <c r="H59" s="188"/>
      <c r="I59" s="188"/>
      <c r="J59" s="109"/>
      <c r="K59" s="109"/>
      <c r="L59" s="110"/>
      <c r="M59" s="110"/>
      <c r="N59" s="110"/>
      <c r="O59" s="110"/>
      <c r="P59" s="110"/>
      <c r="Q59" s="110"/>
      <c r="R59" s="110"/>
      <c r="S59" s="110"/>
      <c r="T59" s="110"/>
      <c r="U59" s="110"/>
      <c r="V59" s="110"/>
      <c r="W59" s="110"/>
      <c r="X59" s="110"/>
      <c r="Y59" s="110"/>
      <c r="Z59" s="126" t="s">
        <v>414</v>
      </c>
      <c r="AA59" s="141" t="s">
        <v>276</v>
      </c>
      <c r="AB59" s="141" t="s">
        <v>277</v>
      </c>
      <c r="AC59" s="141" t="s">
        <v>278</v>
      </c>
    </row>
    <row r="60" spans="3:29" s="6" customFormat="1" ht="89.85" customHeight="1">
      <c r="C60" s="187"/>
      <c r="D60" s="187"/>
      <c r="E60" s="187"/>
      <c r="F60" s="187"/>
      <c r="G60" s="188"/>
      <c r="H60" s="188"/>
      <c r="I60" s="188"/>
      <c r="J60" s="109"/>
      <c r="K60" s="109"/>
      <c r="L60" s="110"/>
      <c r="M60" s="110"/>
      <c r="N60" s="110"/>
      <c r="O60" s="110"/>
      <c r="P60" s="110"/>
      <c r="Q60" s="110"/>
      <c r="R60" s="110"/>
      <c r="S60" s="110"/>
      <c r="T60" s="110"/>
      <c r="U60" s="110"/>
      <c r="V60" s="110"/>
      <c r="W60" s="110"/>
      <c r="X60" s="110"/>
      <c r="Y60" s="110"/>
      <c r="Z60" s="123" t="s">
        <v>386</v>
      </c>
      <c r="AA60" s="141" t="s">
        <v>279</v>
      </c>
      <c r="AB60" s="141" t="s">
        <v>280</v>
      </c>
      <c r="AC60" s="141" t="s">
        <v>281</v>
      </c>
    </row>
    <row r="61" spans="3:29" s="6" customFormat="1" ht="89.85" customHeight="1">
      <c r="C61" s="187"/>
      <c r="D61" s="187"/>
      <c r="E61" s="187"/>
      <c r="F61" s="187"/>
      <c r="G61" s="188"/>
      <c r="H61" s="188"/>
      <c r="I61" s="188"/>
      <c r="J61" s="109"/>
      <c r="K61" s="109"/>
      <c r="L61" s="110"/>
      <c r="M61" s="110"/>
      <c r="N61" s="110"/>
      <c r="O61" s="110"/>
      <c r="P61" s="110"/>
      <c r="Q61" s="110"/>
      <c r="R61" s="110"/>
      <c r="S61" s="110"/>
      <c r="T61" s="110"/>
      <c r="U61" s="110"/>
      <c r="V61" s="110"/>
      <c r="W61" s="110"/>
      <c r="X61" s="110"/>
      <c r="Y61" s="110"/>
      <c r="Z61" s="125" t="s">
        <v>388</v>
      </c>
      <c r="AA61" s="141" t="s">
        <v>282</v>
      </c>
      <c r="AB61" s="141" t="s">
        <v>283</v>
      </c>
      <c r="AC61" s="141" t="s">
        <v>203</v>
      </c>
    </row>
    <row r="62" spans="3:29" s="6" customFormat="1" ht="89.85" customHeight="1">
      <c r="C62" s="187"/>
      <c r="D62" s="187"/>
      <c r="E62" s="187"/>
      <c r="F62" s="187"/>
      <c r="G62" s="188"/>
      <c r="H62" s="188"/>
      <c r="I62" s="188"/>
      <c r="J62" s="109"/>
      <c r="K62" s="109"/>
      <c r="L62" s="110"/>
      <c r="M62" s="110"/>
      <c r="N62" s="110"/>
      <c r="O62" s="110"/>
      <c r="P62" s="110"/>
      <c r="Q62" s="110"/>
      <c r="R62" s="110"/>
      <c r="S62" s="110"/>
      <c r="T62" s="110"/>
      <c r="U62" s="110"/>
      <c r="V62" s="110"/>
      <c r="W62" s="110"/>
      <c r="X62" s="110"/>
      <c r="Y62" s="110"/>
      <c r="Z62" s="125" t="s">
        <v>390</v>
      </c>
      <c r="AA62" s="141" t="s">
        <v>284</v>
      </c>
      <c r="AB62" s="141" t="s">
        <v>285</v>
      </c>
      <c r="AC62" s="141" t="s">
        <v>203</v>
      </c>
    </row>
    <row r="63" spans="3:29" s="6" customFormat="1" ht="332.1" customHeight="1">
      <c r="C63" s="187"/>
      <c r="D63" s="187"/>
      <c r="E63" s="187"/>
      <c r="F63" s="187"/>
      <c r="G63" s="188"/>
      <c r="H63" s="188"/>
      <c r="I63" s="188"/>
      <c r="J63" s="109"/>
      <c r="K63" s="109"/>
      <c r="L63" s="110"/>
      <c r="M63" s="110"/>
      <c r="N63" s="110"/>
      <c r="O63" s="110"/>
      <c r="P63" s="110"/>
      <c r="Q63" s="110"/>
      <c r="R63" s="110"/>
      <c r="S63" s="110"/>
      <c r="T63" s="110"/>
      <c r="U63" s="110"/>
      <c r="V63" s="110"/>
      <c r="W63" s="110"/>
      <c r="X63" s="110"/>
      <c r="Y63" s="110"/>
      <c r="Z63" s="123" t="s">
        <v>386</v>
      </c>
      <c r="AA63" s="141" t="s">
        <v>286</v>
      </c>
      <c r="AB63" s="141" t="s">
        <v>287</v>
      </c>
      <c r="AC63" s="141" t="s">
        <v>288</v>
      </c>
    </row>
    <row r="64" spans="3:29" s="6" customFormat="1" ht="89.85" customHeight="1">
      <c r="C64" s="187"/>
      <c r="D64" s="187"/>
      <c r="E64" s="187"/>
      <c r="F64" s="187"/>
      <c r="G64" s="188"/>
      <c r="H64" s="188"/>
      <c r="I64" s="188"/>
      <c r="J64" s="109"/>
      <c r="K64" s="109"/>
      <c r="L64" s="110"/>
      <c r="M64" s="110"/>
      <c r="N64" s="110"/>
      <c r="O64" s="110"/>
      <c r="P64" s="110"/>
      <c r="Q64" s="110"/>
      <c r="R64" s="110"/>
      <c r="S64" s="110"/>
      <c r="T64" s="110"/>
      <c r="U64" s="110"/>
      <c r="V64" s="110"/>
      <c r="W64" s="110"/>
      <c r="X64" s="110"/>
      <c r="Y64" s="110"/>
      <c r="Z64" s="123" t="s">
        <v>392</v>
      </c>
      <c r="AA64" s="141" t="s">
        <v>289</v>
      </c>
      <c r="AB64" s="141" t="s">
        <v>290</v>
      </c>
      <c r="AC64" s="141" t="s">
        <v>291</v>
      </c>
    </row>
    <row r="65" spans="3:29" s="6" customFormat="1" ht="89.85" customHeight="1">
      <c r="C65" s="187"/>
      <c r="D65" s="187"/>
      <c r="E65" s="187"/>
      <c r="F65" s="187"/>
      <c r="G65" s="188"/>
      <c r="H65" s="188"/>
      <c r="I65" s="188"/>
      <c r="J65" s="109"/>
      <c r="K65" s="109"/>
      <c r="L65" s="110"/>
      <c r="M65" s="110"/>
      <c r="N65" s="110"/>
      <c r="O65" s="110"/>
      <c r="P65" s="110"/>
      <c r="Q65" s="110"/>
      <c r="R65" s="110"/>
      <c r="S65" s="110"/>
      <c r="T65" s="110"/>
      <c r="U65" s="110"/>
      <c r="V65" s="110"/>
      <c r="W65" s="110"/>
      <c r="X65" s="110"/>
      <c r="Y65" s="110"/>
      <c r="Z65" s="123" t="s">
        <v>365</v>
      </c>
      <c r="AA65" s="141" t="s">
        <v>292</v>
      </c>
      <c r="AB65" s="141" t="s">
        <v>293</v>
      </c>
      <c r="AC65" s="141" t="s">
        <v>294</v>
      </c>
    </row>
    <row r="66" spans="3:29" s="6" customFormat="1" ht="89.85" customHeight="1">
      <c r="C66" s="187"/>
      <c r="D66" s="187"/>
      <c r="E66" s="187"/>
      <c r="F66" s="187"/>
      <c r="G66" s="188"/>
      <c r="H66" s="188"/>
      <c r="I66" s="188"/>
      <c r="J66" s="109"/>
      <c r="K66" s="109"/>
      <c r="L66" s="110"/>
      <c r="M66" s="110"/>
      <c r="N66" s="110"/>
      <c r="O66" s="110"/>
      <c r="P66" s="110"/>
      <c r="Q66" s="110"/>
      <c r="R66" s="110"/>
      <c r="S66" s="110"/>
      <c r="T66" s="110"/>
      <c r="U66" s="110"/>
      <c r="V66" s="110"/>
      <c r="W66" s="110"/>
      <c r="X66" s="110"/>
      <c r="Y66" s="110"/>
      <c r="Z66" s="123" t="s">
        <v>366</v>
      </c>
      <c r="AA66" s="141" t="s">
        <v>295</v>
      </c>
      <c r="AB66" s="141" t="s">
        <v>296</v>
      </c>
      <c r="AC66" s="141" t="s">
        <v>297</v>
      </c>
    </row>
    <row r="67" spans="3:29" s="6" customFormat="1" ht="89.85" customHeight="1">
      <c r="C67" s="187"/>
      <c r="D67" s="187"/>
      <c r="E67" s="187"/>
      <c r="F67" s="187"/>
      <c r="G67" s="188"/>
      <c r="H67" s="188"/>
      <c r="I67" s="188"/>
      <c r="J67" s="109"/>
      <c r="K67" s="109"/>
      <c r="L67" s="110"/>
      <c r="M67" s="110"/>
      <c r="N67" s="110"/>
      <c r="O67" s="110"/>
      <c r="P67" s="110"/>
      <c r="Q67" s="110"/>
      <c r="R67" s="110"/>
      <c r="S67" s="110"/>
      <c r="T67" s="110"/>
      <c r="U67" s="110"/>
      <c r="V67" s="110"/>
      <c r="W67" s="110"/>
      <c r="X67" s="110"/>
      <c r="Y67" s="110"/>
      <c r="Z67" s="123" t="s">
        <v>367</v>
      </c>
      <c r="AA67" s="141" t="s">
        <v>298</v>
      </c>
      <c r="AB67" s="141" t="s">
        <v>203</v>
      </c>
      <c r="AC67" s="141" t="s">
        <v>203</v>
      </c>
    </row>
    <row r="68" spans="3:29" s="6" customFormat="1" ht="89.85" customHeight="1">
      <c r="C68" s="187"/>
      <c r="D68" s="187"/>
      <c r="E68" s="187"/>
      <c r="F68" s="187"/>
      <c r="G68" s="188"/>
      <c r="H68" s="188"/>
      <c r="I68" s="188"/>
      <c r="J68" s="109"/>
      <c r="K68" s="109"/>
      <c r="L68" s="110"/>
      <c r="M68" s="110"/>
      <c r="N68" s="110"/>
      <c r="O68" s="110"/>
      <c r="P68" s="110"/>
      <c r="Q68" s="110"/>
      <c r="R68" s="110"/>
      <c r="S68" s="110"/>
      <c r="T68" s="110"/>
      <c r="U68" s="110"/>
      <c r="V68" s="110"/>
      <c r="W68" s="110"/>
      <c r="X68" s="110"/>
      <c r="Y68" s="110"/>
      <c r="Z68" s="123" t="s">
        <v>368</v>
      </c>
      <c r="AA68" s="141" t="s">
        <v>299</v>
      </c>
      <c r="AB68" s="141" t="s">
        <v>300</v>
      </c>
      <c r="AC68" s="141" t="s">
        <v>301</v>
      </c>
    </row>
    <row r="69" spans="3:29" s="6" customFormat="1" ht="89.85" customHeight="1">
      <c r="C69" s="187"/>
      <c r="D69" s="187"/>
      <c r="E69" s="187"/>
      <c r="F69" s="187"/>
      <c r="G69" s="188"/>
      <c r="H69" s="188"/>
      <c r="I69" s="188"/>
      <c r="J69" s="109"/>
      <c r="K69" s="109"/>
      <c r="L69" s="110"/>
      <c r="M69" s="110"/>
      <c r="N69" s="110"/>
      <c r="O69" s="110"/>
      <c r="P69" s="110"/>
      <c r="Q69" s="110"/>
      <c r="R69" s="110"/>
      <c r="S69" s="110"/>
      <c r="T69" s="110"/>
      <c r="U69" s="110"/>
      <c r="V69" s="110"/>
      <c r="W69" s="110"/>
      <c r="X69" s="110"/>
      <c r="Y69" s="110"/>
      <c r="Z69" s="123" t="s">
        <v>348</v>
      </c>
      <c r="AA69" s="141" t="s">
        <v>302</v>
      </c>
      <c r="AB69" s="141" t="s">
        <v>303</v>
      </c>
      <c r="AC69" s="141" t="s">
        <v>304</v>
      </c>
    </row>
    <row r="70" spans="3:29" s="6" customFormat="1" ht="89.85" customHeight="1">
      <c r="C70" s="187"/>
      <c r="D70" s="187"/>
      <c r="E70" s="187"/>
      <c r="F70" s="187"/>
      <c r="G70" s="188"/>
      <c r="H70" s="188"/>
      <c r="I70" s="188"/>
      <c r="J70" s="109"/>
      <c r="K70" s="109"/>
      <c r="L70" s="110"/>
      <c r="M70" s="110"/>
      <c r="N70" s="110"/>
      <c r="O70" s="110"/>
      <c r="P70" s="110"/>
      <c r="Q70" s="110"/>
      <c r="R70" s="110"/>
      <c r="S70" s="110"/>
      <c r="T70" s="110"/>
      <c r="U70" s="110"/>
      <c r="V70" s="110"/>
      <c r="W70" s="110"/>
      <c r="X70" s="110"/>
      <c r="Y70" s="110"/>
      <c r="Z70" s="126" t="s">
        <v>415</v>
      </c>
      <c r="AA70" s="141" t="s">
        <v>305</v>
      </c>
      <c r="AB70" s="141" t="s">
        <v>303</v>
      </c>
      <c r="AC70" s="141" t="s">
        <v>306</v>
      </c>
    </row>
    <row r="71" spans="3:29">
      <c r="L71" s="110"/>
      <c r="M71" s="110"/>
      <c r="N71" s="110"/>
      <c r="O71" s="110"/>
      <c r="P71" s="110"/>
      <c r="Q71" s="110"/>
      <c r="R71" s="110"/>
      <c r="S71" s="110"/>
      <c r="T71" s="110"/>
      <c r="U71" s="110"/>
      <c r="V71" s="110"/>
      <c r="W71" s="110"/>
    </row>
    <row r="72" spans="3:29">
      <c r="Z72" s="188" t="s">
        <v>141</v>
      </c>
    </row>
    <row r="73" spans="3:29">
      <c r="Z73" s="188" t="s">
        <v>399</v>
      </c>
    </row>
    <row r="74" spans="3:29">
      <c r="Z74" s="188" t="s">
        <v>400</v>
      </c>
    </row>
    <row r="75" spans="3:29">
      <c r="Z75" s="188" t="s">
        <v>401</v>
      </c>
    </row>
    <row r="76" spans="3:29">
      <c r="Z76" s="188" t="s">
        <v>402</v>
      </c>
    </row>
    <row r="77" spans="3:29">
      <c r="Z77" s="188" t="s">
        <v>403</v>
      </c>
    </row>
    <row r="78" spans="3:29">
      <c r="Z78" s="188" t="s">
        <v>398</v>
      </c>
    </row>
    <row r="79" spans="3:29">
      <c r="Z79" s="188" t="s">
        <v>404</v>
      </c>
    </row>
    <row r="80" spans="3:29">
      <c r="Z80" s="188" t="s">
        <v>405</v>
      </c>
    </row>
    <row r="81" spans="26:26">
      <c r="Z81" s="188" t="s">
        <v>406</v>
      </c>
    </row>
    <row r="82" spans="26:26">
      <c r="Z82" s="188" t="s">
        <v>407</v>
      </c>
    </row>
    <row r="83" spans="26:26">
      <c r="Z83" s="188" t="s">
        <v>408</v>
      </c>
    </row>
    <row r="84" spans="26:26">
      <c r="Z84" s="188" t="s">
        <v>409</v>
      </c>
    </row>
    <row r="85" spans="26:26">
      <c r="Z85" s="188" t="s">
        <v>410</v>
      </c>
    </row>
    <row r="86" spans="26:26">
      <c r="Z86" s="188" t="s">
        <v>216</v>
      </c>
    </row>
    <row r="87" spans="26:26">
      <c r="Z87" s="188" t="s">
        <v>222</v>
      </c>
    </row>
    <row r="88" spans="26:26">
      <c r="Z88" s="188" t="s">
        <v>228</v>
      </c>
    </row>
    <row r="89" spans="26:26">
      <c r="Z89" s="188" t="s">
        <v>232</v>
      </c>
    </row>
    <row r="90" spans="26:26">
      <c r="Z90" s="188" t="s">
        <v>237</v>
      </c>
    </row>
  </sheetData>
  <sheetProtection algorithmName="SHA-512" hashValue="3n7o3DJs/393geEsawNHA+aC4KU1Ltv68hOSF5R1vaF+a1fU+/g73P1NV2ma3vbFh8I7+ze5YBxy/OqiRdLJFg==" saltValue="E5oBdNSFTl1wt0Sd0P7gZw==" spinCount="100000" sheet="1" formatCells="0" formatRows="0" insertRows="0" deleteRows="0" selectLockedCells="1"/>
  <dataConsolidate/>
  <mergeCells count="62">
    <mergeCell ref="D41:I41"/>
    <mergeCell ref="D42:I42"/>
    <mergeCell ref="D36:I36"/>
    <mergeCell ref="K36:K40"/>
    <mergeCell ref="L36:O40"/>
    <mergeCell ref="P36:S40"/>
    <mergeCell ref="T36:W40"/>
    <mergeCell ref="D37:I37"/>
    <mergeCell ref="D38:I38"/>
    <mergeCell ref="D39:I39"/>
    <mergeCell ref="D40:I40"/>
    <mergeCell ref="D32:I32"/>
    <mergeCell ref="K32:K35"/>
    <mergeCell ref="L32:O35"/>
    <mergeCell ref="P32:S35"/>
    <mergeCell ref="T32:W35"/>
    <mergeCell ref="D33:I33"/>
    <mergeCell ref="D34:I34"/>
    <mergeCell ref="D35:I35"/>
    <mergeCell ref="D29:I29"/>
    <mergeCell ref="K29:K31"/>
    <mergeCell ref="L29:O31"/>
    <mergeCell ref="P29:S31"/>
    <mergeCell ref="T29:W31"/>
    <mergeCell ref="D30:I30"/>
    <mergeCell ref="D31:I31"/>
    <mergeCell ref="D27:I27"/>
    <mergeCell ref="K27:K28"/>
    <mergeCell ref="L27:O28"/>
    <mergeCell ref="P27:S28"/>
    <mergeCell ref="T27:W28"/>
    <mergeCell ref="D28:I28"/>
    <mergeCell ref="D23:I23"/>
    <mergeCell ref="D24:I24"/>
    <mergeCell ref="D25:I25"/>
    <mergeCell ref="L25:W25"/>
    <mergeCell ref="D26:I26"/>
    <mergeCell ref="L26:O26"/>
    <mergeCell ref="P26:S26"/>
    <mergeCell ref="T26:W26"/>
    <mergeCell ref="D20:I20"/>
    <mergeCell ref="L20:O22"/>
    <mergeCell ref="P20:S22"/>
    <mergeCell ref="T20:W22"/>
    <mergeCell ref="C21:C22"/>
    <mergeCell ref="D21:I22"/>
    <mergeCell ref="D17:I17"/>
    <mergeCell ref="D18:I18"/>
    <mergeCell ref="L18:W18"/>
    <mergeCell ref="D19:I19"/>
    <mergeCell ref="L19:O19"/>
    <mergeCell ref="P19:S19"/>
    <mergeCell ref="T19:W19"/>
    <mergeCell ref="L4:W6"/>
    <mergeCell ref="C7:C9"/>
    <mergeCell ref="D7:I9"/>
    <mergeCell ref="C10:C13"/>
    <mergeCell ref="D10:I13"/>
    <mergeCell ref="L12:W14"/>
    <mergeCell ref="C14:C16"/>
    <mergeCell ref="D14:I16"/>
    <mergeCell ref="L15:W16"/>
  </mergeCells>
  <phoneticPr fontId="2"/>
  <conditionalFormatting sqref="C25:C26">
    <cfRule type="colorScale" priority="6">
      <colorScale>
        <cfvo type="min"/>
        <cfvo type="percentile" val="50"/>
        <cfvo type="max"/>
        <color rgb="FFF8696B"/>
        <color rgb="FFFCFCFF"/>
        <color rgb="FF63BE7B"/>
      </colorScale>
    </cfRule>
  </conditionalFormatting>
  <conditionalFormatting sqref="C33">
    <cfRule type="colorScale" priority="3">
      <colorScale>
        <cfvo type="min"/>
        <cfvo type="percentile" val="50"/>
        <cfvo type="max"/>
        <color rgb="FFF8696B"/>
        <color rgb="FFFCFCFF"/>
        <color rgb="FF63BE7B"/>
      </colorScale>
    </cfRule>
  </conditionalFormatting>
  <conditionalFormatting sqref="K29:W40">
    <cfRule type="containsBlanks" dxfId="4" priority="1">
      <formula>LEN(TRIM(K29))=0</formula>
    </cfRule>
  </conditionalFormatting>
  <conditionalFormatting sqref="L15:W16">
    <cfRule type="containsBlanks" dxfId="3" priority="2">
      <formula>LEN(TRIM(L15))=0</formula>
    </cfRule>
  </conditionalFormatting>
  <conditionalFormatting sqref="L48:W71">
    <cfRule type="expression" dxfId="2" priority="4">
      <formula>AND($L48&gt;30%,$L48&lt;&gt;"")</formula>
    </cfRule>
  </conditionalFormatting>
  <conditionalFormatting sqref="X47:Z70">
    <cfRule type="expression" dxfId="1" priority="8">
      <formula>AND($L48&gt;30%,$L48&lt;&gt;"")</formula>
    </cfRule>
  </conditionalFormatting>
  <conditionalFormatting sqref="Z31:Z34 Z24:AC24 Z25:Z27 Z39:Z44">
    <cfRule type="colorScale" priority="7">
      <colorScale>
        <cfvo type="min"/>
        <cfvo type="percentile" val="50"/>
        <cfvo type="max"/>
        <color rgb="FFF8696B"/>
        <color rgb="FFFCFCFF"/>
        <color rgb="FF63BE7B"/>
      </colorScale>
    </cfRule>
  </conditionalFormatting>
  <conditionalFormatting sqref="Z38">
    <cfRule type="colorScale" priority="5">
      <colorScale>
        <cfvo type="min"/>
        <cfvo type="percentile" val="50"/>
        <cfvo type="max"/>
        <color rgb="FFF8696B"/>
        <color rgb="FFFCFCFF"/>
        <color rgb="FF63BE7B"/>
      </colorScale>
    </cfRule>
  </conditionalFormatting>
  <dataValidations count="2">
    <dataValidation type="list" allowBlank="1" showInputMessage="1" showErrorMessage="1" sqref="L15:W16" xr:uid="{0210EB51-FEC9-4228-A6E3-98542F497474}">
      <formula1>$Z$72:$Z$90</formula1>
    </dataValidation>
    <dataValidation type="whole" errorStyle="information" operator="greaterThanOrEqual" allowBlank="1" showInputMessage="1" showErrorMessage="1" errorTitle="確認" error="数字以外の入力は出来ません" sqref="J47:K70 H48:I52" xr:uid="{BFC752DA-12F8-4C39-BD42-196B1947FB94}">
      <formula1>1</formula1>
    </dataValidation>
  </dataValidations>
  <printOptions horizontalCentered="1"/>
  <pageMargins left="0" right="0" top="0" bottom="0" header="0" footer="0"/>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BA9D-87FC-4363-B910-C5DEAA0975C5}">
  <sheetPr>
    <pageSetUpPr fitToPage="1"/>
  </sheetPr>
  <dimension ref="A1:V49"/>
  <sheetViews>
    <sheetView showZeros="0" view="pageBreakPreview" zoomScale="55" zoomScaleNormal="55" zoomScaleSheetLayoutView="55" zoomScalePageLayoutView="40" workbookViewId="0">
      <selection activeCell="C2" sqref="C2"/>
    </sheetView>
  </sheetViews>
  <sheetFormatPr defaultColWidth="7.8984375" defaultRowHeight="19.2"/>
  <cols>
    <col min="1" max="2" width="2.19921875" style="187" customWidth="1"/>
    <col min="3" max="3" width="24.69921875" style="187" customWidth="1"/>
    <col min="4" max="5" width="14.796875" style="187" customWidth="1"/>
    <col min="6" max="6" width="21.3984375" style="187" customWidth="1"/>
    <col min="7" max="7" width="43.59765625" style="188" customWidth="1"/>
    <col min="8" max="10" width="14.19921875" style="188" customWidth="1"/>
    <col min="11" max="11" width="30.69921875" style="188" customWidth="1"/>
    <col min="12" max="14" width="61.8984375" style="189" customWidth="1"/>
    <col min="15" max="15" width="17.5" style="156" customWidth="1"/>
    <col min="16" max="16" width="40" style="156" customWidth="1"/>
    <col min="17" max="19" width="40" style="187" customWidth="1"/>
    <col min="20" max="20" width="8.5" style="187" customWidth="1"/>
    <col min="21" max="22" width="8.5" style="187" hidden="1" customWidth="1"/>
    <col min="23" max="26" width="8.5" style="187" customWidth="1"/>
    <col min="27" max="27" width="73.796875" style="187" customWidth="1"/>
    <col min="28" max="28" width="60.296875" style="187" customWidth="1"/>
    <col min="29" max="32" width="8.5" style="187" customWidth="1"/>
    <col min="33" max="16384" width="7.8984375" style="187"/>
  </cols>
  <sheetData>
    <row r="1" spans="1:22" s="3" customFormat="1" ht="19.95" customHeight="1">
      <c r="A1" s="2"/>
      <c r="B1" s="2"/>
      <c r="C1" s="190"/>
      <c r="D1" s="190"/>
      <c r="E1" s="190"/>
      <c r="F1" s="190"/>
      <c r="G1" s="190"/>
      <c r="H1" s="190"/>
      <c r="I1" s="190"/>
      <c r="J1" s="2"/>
      <c r="K1" s="2"/>
      <c r="L1" s="2"/>
      <c r="M1" s="2"/>
      <c r="N1" s="2"/>
      <c r="O1" s="2"/>
      <c r="P1" s="2"/>
    </row>
    <row r="2" spans="1:22" ht="17.7" customHeight="1">
      <c r="C2" s="191" t="s">
        <v>135</v>
      </c>
      <c r="K2" s="192" t="s">
        <v>136</v>
      </c>
      <c r="L2" s="193"/>
      <c r="M2" s="193"/>
      <c r="N2" s="193"/>
    </row>
    <row r="3" spans="1:22" s="3" customFormat="1" ht="61.2" customHeight="1">
      <c r="A3" s="2"/>
      <c r="B3" s="2"/>
      <c r="C3" s="168"/>
      <c r="D3" s="194" t="s">
        <v>137</v>
      </c>
      <c r="E3" s="195"/>
      <c r="F3" s="195"/>
      <c r="G3" s="195"/>
      <c r="H3" s="195"/>
      <c r="I3" s="196"/>
      <c r="K3" s="168"/>
      <c r="L3" s="169" t="s">
        <v>138</v>
      </c>
      <c r="M3" s="169" t="s">
        <v>139</v>
      </c>
      <c r="N3" s="169" t="s">
        <v>140</v>
      </c>
    </row>
    <row r="4" spans="1:22" s="3" customFormat="1" ht="65.099999999999994" customHeight="1">
      <c r="A4" s="2"/>
      <c r="B4" s="2"/>
      <c r="C4" s="170" t="s">
        <v>141</v>
      </c>
      <c r="D4" s="426" t="s">
        <v>142</v>
      </c>
      <c r="E4" s="427"/>
      <c r="F4" s="427"/>
      <c r="G4" s="427"/>
      <c r="H4" s="427"/>
      <c r="I4" s="428"/>
      <c r="K4" s="170" t="s">
        <v>141</v>
      </c>
      <c r="L4" s="171" t="s">
        <v>143</v>
      </c>
      <c r="M4" s="171" t="s">
        <v>144</v>
      </c>
      <c r="N4" s="171" t="s">
        <v>144</v>
      </c>
      <c r="U4" s="3">
        <v>1</v>
      </c>
      <c r="V4" s="3">
        <v>1</v>
      </c>
    </row>
    <row r="5" spans="1:22" s="3" customFormat="1" ht="90.6" customHeight="1">
      <c r="A5" s="2"/>
      <c r="B5" s="2"/>
      <c r="C5" s="172" t="s">
        <v>145</v>
      </c>
      <c r="D5" s="423" t="s">
        <v>146</v>
      </c>
      <c r="E5" s="424"/>
      <c r="F5" s="424"/>
      <c r="G5" s="424"/>
      <c r="H5" s="424"/>
      <c r="I5" s="425"/>
      <c r="K5" s="172" t="s">
        <v>145</v>
      </c>
      <c r="L5" s="173" t="s">
        <v>147</v>
      </c>
      <c r="M5" s="173" t="s">
        <v>148</v>
      </c>
      <c r="N5" s="173" t="s">
        <v>149</v>
      </c>
      <c r="U5" s="3">
        <v>2</v>
      </c>
      <c r="V5" s="3">
        <v>3</v>
      </c>
    </row>
    <row r="6" spans="1:22" s="3" customFormat="1" ht="124.5" customHeight="1">
      <c r="A6" s="2"/>
      <c r="B6" s="2"/>
      <c r="C6" s="172" t="s">
        <v>150</v>
      </c>
      <c r="D6" s="423" t="s">
        <v>151</v>
      </c>
      <c r="E6" s="424"/>
      <c r="F6" s="424"/>
      <c r="G6" s="424"/>
      <c r="H6" s="424"/>
      <c r="I6" s="425"/>
      <c r="K6" s="172" t="s">
        <v>150</v>
      </c>
      <c r="L6" s="173" t="s">
        <v>152</v>
      </c>
      <c r="M6" s="173" t="s">
        <v>153</v>
      </c>
      <c r="N6" s="173" t="s">
        <v>154</v>
      </c>
      <c r="U6" s="3">
        <v>3</v>
      </c>
      <c r="V6" s="3">
        <v>3</v>
      </c>
    </row>
    <row r="7" spans="1:22" s="3" customFormat="1" ht="84.6" customHeight="1">
      <c r="A7" s="2"/>
      <c r="B7" s="2"/>
      <c r="C7" s="172" t="s">
        <v>155</v>
      </c>
      <c r="D7" s="423" t="s">
        <v>156</v>
      </c>
      <c r="E7" s="424"/>
      <c r="F7" s="424"/>
      <c r="G7" s="424"/>
      <c r="H7" s="424"/>
      <c r="I7" s="425"/>
      <c r="K7" s="172" t="s">
        <v>155</v>
      </c>
      <c r="L7" s="173" t="s">
        <v>157</v>
      </c>
      <c r="M7" s="173" t="s">
        <v>158</v>
      </c>
      <c r="N7" s="173" t="s">
        <v>159</v>
      </c>
      <c r="U7" s="3" t="s">
        <v>160</v>
      </c>
      <c r="V7" s="3">
        <v>3</v>
      </c>
    </row>
    <row r="8" spans="1:22" s="3" customFormat="1" ht="78.599999999999994" customHeight="1">
      <c r="A8" s="2"/>
      <c r="B8" s="2"/>
      <c r="C8" s="172" t="s">
        <v>161</v>
      </c>
      <c r="D8" s="423" t="s">
        <v>162</v>
      </c>
      <c r="E8" s="424"/>
      <c r="F8" s="424"/>
      <c r="G8" s="424"/>
      <c r="H8" s="424"/>
      <c r="I8" s="425"/>
      <c r="K8" s="172" t="s">
        <v>161</v>
      </c>
      <c r="L8" s="173" t="s">
        <v>163</v>
      </c>
      <c r="M8" s="173" t="s">
        <v>164</v>
      </c>
      <c r="N8" s="173" t="s">
        <v>165</v>
      </c>
      <c r="U8" s="3" t="s">
        <v>166</v>
      </c>
      <c r="V8" s="3">
        <v>3</v>
      </c>
    </row>
    <row r="9" spans="1:22" s="3" customFormat="1" ht="86.25" customHeight="1">
      <c r="A9" s="2"/>
      <c r="B9" s="2"/>
      <c r="C9" s="175" t="s">
        <v>167</v>
      </c>
      <c r="D9" s="423" t="s">
        <v>168</v>
      </c>
      <c r="E9" s="424"/>
      <c r="F9" s="424"/>
      <c r="G9" s="424"/>
      <c r="H9" s="424"/>
      <c r="I9" s="425"/>
      <c r="K9" s="175" t="s">
        <v>167</v>
      </c>
      <c r="L9" s="173" t="s">
        <v>169</v>
      </c>
      <c r="M9" s="173" t="s">
        <v>170</v>
      </c>
      <c r="N9" s="173" t="s">
        <v>171</v>
      </c>
      <c r="U9" s="3" t="s">
        <v>172</v>
      </c>
      <c r="V9" s="3">
        <v>3</v>
      </c>
    </row>
    <row r="10" spans="1:22" s="3" customFormat="1" ht="65.099999999999994" customHeight="1">
      <c r="A10" s="2"/>
      <c r="B10" s="2"/>
      <c r="C10" s="172" t="s">
        <v>173</v>
      </c>
      <c r="D10" s="429" t="s">
        <v>174</v>
      </c>
      <c r="E10" s="430"/>
      <c r="F10" s="430"/>
      <c r="G10" s="430"/>
      <c r="H10" s="430"/>
      <c r="I10" s="431"/>
      <c r="K10" s="172" t="s">
        <v>173</v>
      </c>
      <c r="L10" s="173" t="s">
        <v>175</v>
      </c>
      <c r="M10" s="176" t="s">
        <v>176</v>
      </c>
      <c r="N10" s="173" t="s">
        <v>177</v>
      </c>
      <c r="U10" s="3">
        <v>4</v>
      </c>
      <c r="V10" s="3">
        <v>3</v>
      </c>
    </row>
    <row r="11" spans="1:22" s="3" customFormat="1" ht="65.099999999999994" customHeight="1">
      <c r="A11" s="2"/>
      <c r="B11" s="2"/>
      <c r="C11" s="172" t="s">
        <v>178</v>
      </c>
      <c r="D11" s="429" t="s">
        <v>179</v>
      </c>
      <c r="E11" s="430"/>
      <c r="F11" s="430"/>
      <c r="G11" s="430"/>
      <c r="H11" s="430"/>
      <c r="I11" s="431"/>
      <c r="K11" s="172" t="s">
        <v>178</v>
      </c>
      <c r="L11" s="173" t="s">
        <v>180</v>
      </c>
      <c r="M11" s="173" t="s">
        <v>181</v>
      </c>
      <c r="N11" s="173" t="s">
        <v>182</v>
      </c>
      <c r="U11" s="3">
        <v>5</v>
      </c>
      <c r="V11" s="3">
        <v>3</v>
      </c>
    </row>
    <row r="12" spans="1:22" s="3" customFormat="1" ht="65.099999999999994" customHeight="1">
      <c r="A12" s="2"/>
      <c r="B12" s="2"/>
      <c r="C12" s="172" t="s">
        <v>183</v>
      </c>
      <c r="D12" s="423" t="s">
        <v>184</v>
      </c>
      <c r="E12" s="424"/>
      <c r="F12" s="424"/>
      <c r="G12" s="424"/>
      <c r="H12" s="424"/>
      <c r="I12" s="425"/>
      <c r="K12" s="172" t="s">
        <v>183</v>
      </c>
      <c r="L12" s="173" t="s">
        <v>185</v>
      </c>
      <c r="M12" s="173" t="s">
        <v>186</v>
      </c>
      <c r="N12" s="173" t="s">
        <v>187</v>
      </c>
      <c r="U12" s="3">
        <v>6</v>
      </c>
      <c r="V12" s="3">
        <v>3</v>
      </c>
    </row>
    <row r="13" spans="1:22" s="3" customFormat="1" ht="97.5" customHeight="1">
      <c r="A13" s="2"/>
      <c r="B13" s="2"/>
      <c r="C13" s="172" t="s">
        <v>188</v>
      </c>
      <c r="D13" s="429" t="s">
        <v>189</v>
      </c>
      <c r="E13" s="430"/>
      <c r="F13" s="430"/>
      <c r="G13" s="430"/>
      <c r="H13" s="430"/>
      <c r="I13" s="431"/>
      <c r="K13" s="175" t="s">
        <v>188</v>
      </c>
      <c r="L13" s="173" t="s">
        <v>190</v>
      </c>
      <c r="M13" s="173" t="s">
        <v>191</v>
      </c>
      <c r="N13" s="173" t="s">
        <v>192</v>
      </c>
      <c r="U13" s="3">
        <v>7</v>
      </c>
      <c r="V13" s="3">
        <v>3</v>
      </c>
    </row>
    <row r="14" spans="1:22" s="3" customFormat="1" ht="86.1" customHeight="1">
      <c r="A14" s="2"/>
      <c r="B14" s="2"/>
      <c r="C14" s="177" t="s">
        <v>193</v>
      </c>
      <c r="D14" s="423" t="s">
        <v>194</v>
      </c>
      <c r="E14" s="424"/>
      <c r="F14" s="424"/>
      <c r="G14" s="424"/>
      <c r="H14" s="424"/>
      <c r="I14" s="425"/>
      <c r="K14" s="177" t="s">
        <v>193</v>
      </c>
      <c r="L14" s="173" t="s">
        <v>195</v>
      </c>
      <c r="M14" s="173" t="s">
        <v>196</v>
      </c>
      <c r="N14" s="173" t="s">
        <v>197</v>
      </c>
      <c r="U14" s="3" t="s">
        <v>198</v>
      </c>
      <c r="V14" s="3">
        <v>3</v>
      </c>
    </row>
    <row r="15" spans="1:22" s="3" customFormat="1" ht="65.099999999999994" customHeight="1">
      <c r="A15" s="2"/>
      <c r="B15" s="2"/>
      <c r="C15" s="177" t="s">
        <v>199</v>
      </c>
      <c r="D15" s="423" t="s">
        <v>200</v>
      </c>
      <c r="E15" s="424"/>
      <c r="F15" s="424"/>
      <c r="G15" s="424"/>
      <c r="H15" s="424"/>
      <c r="I15" s="425"/>
      <c r="K15" s="177" t="s">
        <v>199</v>
      </c>
      <c r="L15" s="173" t="s">
        <v>201</v>
      </c>
      <c r="M15" s="173" t="s">
        <v>202</v>
      </c>
      <c r="N15" s="173" t="s">
        <v>203</v>
      </c>
      <c r="U15" s="3" t="s">
        <v>204</v>
      </c>
      <c r="V15" s="3">
        <v>2</v>
      </c>
    </row>
    <row r="16" spans="1:22" s="3" customFormat="1" ht="79.5" customHeight="1">
      <c r="A16" s="2"/>
      <c r="B16" s="2"/>
      <c r="C16" s="177" t="s">
        <v>205</v>
      </c>
      <c r="D16" s="423" t="s">
        <v>206</v>
      </c>
      <c r="E16" s="424"/>
      <c r="F16" s="424"/>
      <c r="G16" s="424"/>
      <c r="H16" s="424"/>
      <c r="I16" s="425"/>
      <c r="K16" s="177" t="s">
        <v>205</v>
      </c>
      <c r="L16" s="173" t="s">
        <v>207</v>
      </c>
      <c r="M16" s="173" t="s">
        <v>208</v>
      </c>
      <c r="N16" s="173" t="s">
        <v>203</v>
      </c>
      <c r="U16" s="3" t="s">
        <v>209</v>
      </c>
      <c r="V16" s="3">
        <v>2</v>
      </c>
    </row>
    <row r="17" spans="1:22" s="3" customFormat="1" ht="65.099999999999994" customHeight="1">
      <c r="A17" s="2"/>
      <c r="B17" s="2"/>
      <c r="C17" s="175" t="s">
        <v>210</v>
      </c>
      <c r="D17" s="423" t="s">
        <v>211</v>
      </c>
      <c r="E17" s="424"/>
      <c r="F17" s="424"/>
      <c r="G17" s="424"/>
      <c r="H17" s="424"/>
      <c r="I17" s="425"/>
      <c r="K17" s="175" t="s">
        <v>210</v>
      </c>
      <c r="L17" s="173" t="s">
        <v>212</v>
      </c>
      <c r="M17" s="176" t="s">
        <v>213</v>
      </c>
      <c r="N17" s="176" t="s">
        <v>214</v>
      </c>
      <c r="U17" s="3" t="s">
        <v>215</v>
      </c>
      <c r="V17" s="3">
        <v>3</v>
      </c>
    </row>
    <row r="18" spans="1:22" s="3" customFormat="1" ht="65.099999999999994" customHeight="1">
      <c r="A18" s="2"/>
      <c r="B18" s="2"/>
      <c r="C18" s="178" t="s">
        <v>216</v>
      </c>
      <c r="D18" s="429" t="s">
        <v>217</v>
      </c>
      <c r="E18" s="430"/>
      <c r="F18" s="430"/>
      <c r="G18" s="430"/>
      <c r="H18" s="430"/>
      <c r="I18" s="431"/>
      <c r="J18" s="2"/>
      <c r="K18" s="178" t="s">
        <v>216</v>
      </c>
      <c r="L18" s="173" t="s">
        <v>218</v>
      </c>
      <c r="M18" s="173" t="s">
        <v>219</v>
      </c>
      <c r="N18" s="173" t="s">
        <v>220</v>
      </c>
      <c r="U18" s="3" t="s">
        <v>221</v>
      </c>
      <c r="V18" s="3">
        <v>3</v>
      </c>
    </row>
    <row r="19" spans="1:22" s="2" customFormat="1" ht="65.099999999999994" customHeight="1">
      <c r="C19" s="172" t="s">
        <v>222</v>
      </c>
      <c r="D19" s="423" t="s">
        <v>223</v>
      </c>
      <c r="E19" s="424"/>
      <c r="F19" s="424"/>
      <c r="G19" s="424"/>
      <c r="H19" s="424"/>
      <c r="I19" s="425"/>
      <c r="K19" s="172" t="s">
        <v>222</v>
      </c>
      <c r="L19" s="173" t="s">
        <v>224</v>
      </c>
      <c r="M19" s="173" t="s">
        <v>225</v>
      </c>
      <c r="N19" s="173" t="s">
        <v>226</v>
      </c>
      <c r="O19" s="3"/>
      <c r="P19" s="3"/>
      <c r="U19" s="3" t="s">
        <v>227</v>
      </c>
      <c r="V19" s="3">
        <v>3</v>
      </c>
    </row>
    <row r="20" spans="1:22" s="2" customFormat="1" ht="65.099999999999994" customHeight="1">
      <c r="C20" s="172" t="s">
        <v>228</v>
      </c>
      <c r="D20" s="423" t="s">
        <v>229</v>
      </c>
      <c r="E20" s="424"/>
      <c r="F20" s="424"/>
      <c r="G20" s="424"/>
      <c r="H20" s="424"/>
      <c r="I20" s="425"/>
      <c r="K20" s="172" t="s">
        <v>228</v>
      </c>
      <c r="L20" s="173" t="s">
        <v>230</v>
      </c>
      <c r="M20" s="173" t="s">
        <v>144</v>
      </c>
      <c r="N20" s="173" t="s">
        <v>144</v>
      </c>
      <c r="O20" s="3"/>
      <c r="P20" s="3"/>
      <c r="U20" s="3" t="s">
        <v>231</v>
      </c>
      <c r="V20" s="4">
        <v>1</v>
      </c>
    </row>
    <row r="21" spans="1:22" s="2" customFormat="1" ht="65.099999999999994" customHeight="1">
      <c r="C21" s="172" t="s">
        <v>232</v>
      </c>
      <c r="D21" s="423" t="s">
        <v>233</v>
      </c>
      <c r="E21" s="424"/>
      <c r="F21" s="424"/>
      <c r="G21" s="424"/>
      <c r="H21" s="424"/>
      <c r="I21" s="425"/>
      <c r="K21" s="172" t="s">
        <v>232</v>
      </c>
      <c r="L21" s="173" t="s">
        <v>234</v>
      </c>
      <c r="M21" s="173" t="s">
        <v>235</v>
      </c>
      <c r="N21" s="173" t="s">
        <v>236</v>
      </c>
      <c r="O21" s="3"/>
      <c r="P21" s="3"/>
      <c r="U21" s="3">
        <v>9</v>
      </c>
      <c r="V21" s="3">
        <v>3</v>
      </c>
    </row>
    <row r="22" spans="1:22" s="2" customFormat="1" ht="73.5" customHeight="1">
      <c r="C22" s="179" t="s">
        <v>237</v>
      </c>
      <c r="D22" s="432" t="s">
        <v>238</v>
      </c>
      <c r="E22" s="433"/>
      <c r="F22" s="433"/>
      <c r="G22" s="433"/>
      <c r="H22" s="433"/>
      <c r="I22" s="434"/>
      <c r="K22" s="179" t="s">
        <v>237</v>
      </c>
      <c r="L22" s="180" t="s">
        <v>239</v>
      </c>
      <c r="M22" s="180" t="s">
        <v>240</v>
      </c>
      <c r="N22" s="180" t="s">
        <v>241</v>
      </c>
      <c r="O22" s="3"/>
      <c r="P22" s="3"/>
      <c r="U22" s="3">
        <v>99</v>
      </c>
      <c r="V22" s="3">
        <v>3</v>
      </c>
    </row>
    <row r="23" spans="1:22" s="112" customFormat="1" ht="37.200000000000003" customHeight="1">
      <c r="C23" s="197"/>
      <c r="D23" s="198"/>
      <c r="E23" s="198"/>
      <c r="F23" s="198"/>
      <c r="G23" s="198"/>
      <c r="H23" s="198"/>
      <c r="I23" s="198"/>
      <c r="K23" s="197"/>
      <c r="L23" s="199"/>
      <c r="M23" s="199"/>
      <c r="N23" s="199"/>
      <c r="O23" s="113"/>
      <c r="P23" s="113"/>
      <c r="U23" s="113"/>
      <c r="V23" s="113"/>
    </row>
    <row r="24" spans="1:22" ht="17.7" customHeight="1">
      <c r="C24" s="200"/>
      <c r="D24" s="201"/>
      <c r="E24" s="201"/>
      <c r="F24" s="201"/>
      <c r="G24" s="202"/>
      <c r="H24" s="202"/>
      <c r="I24" s="202"/>
      <c r="J24" s="202"/>
      <c r="K24" s="192" t="s">
        <v>349</v>
      </c>
      <c r="L24" s="193"/>
      <c r="M24" s="193"/>
      <c r="N24" s="193"/>
    </row>
    <row r="25" spans="1:22" s="5" customFormat="1" ht="130.94999999999999" customHeight="1">
      <c r="C25" s="106"/>
      <c r="D25" s="106"/>
      <c r="E25" s="106"/>
      <c r="F25" s="107"/>
      <c r="G25" s="203"/>
      <c r="H25" s="203"/>
      <c r="I25" s="204"/>
      <c r="J25" s="203"/>
      <c r="K25" s="185" t="s">
        <v>242</v>
      </c>
      <c r="L25" s="186" t="s">
        <v>138</v>
      </c>
      <c r="M25" s="186" t="s">
        <v>139</v>
      </c>
      <c r="N25" s="186" t="s">
        <v>140</v>
      </c>
    </row>
    <row r="26" spans="1:22" s="5" customFormat="1" ht="90.6" customHeight="1">
      <c r="C26" s="106"/>
      <c r="D26" s="106"/>
      <c r="E26" s="106"/>
      <c r="F26" s="107"/>
      <c r="G26" s="108"/>
      <c r="H26" s="109"/>
      <c r="I26" s="109"/>
      <c r="J26" s="110"/>
      <c r="K26" s="205" t="s">
        <v>330</v>
      </c>
      <c r="L26" s="117" t="s">
        <v>243</v>
      </c>
      <c r="M26" s="118" t="s">
        <v>203</v>
      </c>
      <c r="N26" s="118" t="s">
        <v>203</v>
      </c>
    </row>
    <row r="27" spans="1:22" s="5" customFormat="1" ht="72" customHeight="1">
      <c r="C27" s="106"/>
      <c r="D27" s="106"/>
      <c r="E27" s="106"/>
      <c r="F27" s="107"/>
      <c r="G27" s="108"/>
      <c r="H27" s="109"/>
      <c r="I27" s="109"/>
      <c r="J27" s="110"/>
      <c r="K27" s="205" t="s">
        <v>331</v>
      </c>
      <c r="L27" s="118" t="s">
        <v>244</v>
      </c>
      <c r="M27" s="117" t="s">
        <v>245</v>
      </c>
      <c r="N27" s="118" t="s">
        <v>246</v>
      </c>
    </row>
    <row r="28" spans="1:22" s="6" customFormat="1" ht="159.44999999999999" customHeight="1">
      <c r="C28" s="106"/>
      <c r="D28" s="106"/>
      <c r="E28" s="106"/>
      <c r="F28" s="107"/>
      <c r="G28" s="108"/>
      <c r="H28" s="109"/>
      <c r="I28" s="109"/>
      <c r="J28" s="110"/>
      <c r="K28" s="205" t="s">
        <v>332</v>
      </c>
      <c r="L28" s="118" t="s">
        <v>247</v>
      </c>
      <c r="M28" s="118" t="s">
        <v>248</v>
      </c>
      <c r="N28" s="119" t="s">
        <v>249</v>
      </c>
    </row>
    <row r="29" spans="1:22" s="6" customFormat="1" ht="89.85" customHeight="1">
      <c r="C29" s="106"/>
      <c r="D29" s="106"/>
      <c r="E29" s="106"/>
      <c r="F29" s="107"/>
      <c r="G29" s="108"/>
      <c r="H29" s="109"/>
      <c r="I29" s="109"/>
      <c r="J29" s="110"/>
      <c r="K29" s="205" t="s">
        <v>333</v>
      </c>
      <c r="L29" s="118" t="s">
        <v>250</v>
      </c>
      <c r="M29" s="118" t="s">
        <v>251</v>
      </c>
      <c r="N29" s="118" t="s">
        <v>252</v>
      </c>
    </row>
    <row r="30" spans="1:22" s="6" customFormat="1" ht="89.85" customHeight="1">
      <c r="C30" s="106"/>
      <c r="D30" s="106"/>
      <c r="E30" s="106"/>
      <c r="F30" s="107"/>
      <c r="G30" s="108"/>
      <c r="H30" s="109"/>
      <c r="I30" s="109"/>
      <c r="J30" s="110"/>
      <c r="K30" s="205" t="s">
        <v>334</v>
      </c>
      <c r="L30" s="118" t="s">
        <v>250</v>
      </c>
      <c r="M30" s="118" t="s">
        <v>253</v>
      </c>
      <c r="N30" s="118" t="s">
        <v>254</v>
      </c>
    </row>
    <row r="31" spans="1:22" s="6" customFormat="1" ht="89.85" customHeight="1">
      <c r="C31" s="106"/>
      <c r="D31" s="106"/>
      <c r="E31" s="106"/>
      <c r="F31" s="107"/>
      <c r="G31" s="108"/>
      <c r="H31" s="109"/>
      <c r="I31" s="109"/>
      <c r="J31" s="111"/>
      <c r="K31" s="205" t="s">
        <v>335</v>
      </c>
      <c r="L31" s="118" t="s">
        <v>255</v>
      </c>
      <c r="M31" s="118" t="s">
        <v>256</v>
      </c>
      <c r="N31" s="118" t="s">
        <v>257</v>
      </c>
    </row>
    <row r="32" spans="1:22" s="6" customFormat="1" ht="89.85" customHeight="1">
      <c r="C32" s="106"/>
      <c r="D32" s="106"/>
      <c r="E32" s="106"/>
      <c r="F32" s="107"/>
      <c r="G32" s="108"/>
      <c r="H32" s="109"/>
      <c r="I32" s="109"/>
      <c r="J32" s="110"/>
      <c r="K32" s="205" t="s">
        <v>336</v>
      </c>
      <c r="L32" s="118" t="s">
        <v>258</v>
      </c>
      <c r="M32" s="118" t="s">
        <v>259</v>
      </c>
      <c r="N32" s="118" t="s">
        <v>260</v>
      </c>
    </row>
    <row r="33" spans="3:14" s="6" customFormat="1" ht="89.85" customHeight="1">
      <c r="C33" s="106"/>
      <c r="D33" s="106"/>
      <c r="E33" s="106"/>
      <c r="F33" s="107"/>
      <c r="G33" s="108"/>
      <c r="H33" s="109"/>
      <c r="I33" s="109"/>
      <c r="J33" s="110"/>
      <c r="K33" s="205" t="s">
        <v>337</v>
      </c>
      <c r="L33" s="118" t="s">
        <v>261</v>
      </c>
      <c r="M33" s="118" t="s">
        <v>262</v>
      </c>
      <c r="N33" s="118" t="s">
        <v>263</v>
      </c>
    </row>
    <row r="34" spans="3:14" s="6" customFormat="1" ht="89.85" customHeight="1">
      <c r="C34" s="106"/>
      <c r="D34" s="106"/>
      <c r="E34" s="106"/>
      <c r="F34" s="107"/>
      <c r="G34" s="108"/>
      <c r="H34" s="109"/>
      <c r="I34" s="109"/>
      <c r="J34" s="110"/>
      <c r="K34" s="205" t="s">
        <v>338</v>
      </c>
      <c r="L34" s="118" t="s">
        <v>264</v>
      </c>
      <c r="M34" s="118" t="s">
        <v>265</v>
      </c>
      <c r="N34" s="118" t="s">
        <v>266</v>
      </c>
    </row>
    <row r="35" spans="3:14" s="6" customFormat="1" ht="123.6" customHeight="1">
      <c r="C35" s="106"/>
      <c r="D35" s="106"/>
      <c r="E35" s="106"/>
      <c r="F35" s="107"/>
      <c r="G35" s="108"/>
      <c r="H35" s="109"/>
      <c r="I35" s="109"/>
      <c r="J35" s="110"/>
      <c r="K35" s="205" t="s">
        <v>339</v>
      </c>
      <c r="L35" s="118" t="s">
        <v>267</v>
      </c>
      <c r="M35" s="118" t="s">
        <v>268</v>
      </c>
      <c r="N35" s="118" t="s">
        <v>269</v>
      </c>
    </row>
    <row r="36" spans="3:14" s="6" customFormat="1" ht="123.6" customHeight="1">
      <c r="C36" s="106"/>
      <c r="D36" s="106"/>
      <c r="E36" s="106"/>
      <c r="F36" s="107"/>
      <c r="G36" s="108"/>
      <c r="H36" s="109"/>
      <c r="I36" s="109"/>
      <c r="J36" s="110"/>
      <c r="K36" s="205" t="s">
        <v>339</v>
      </c>
      <c r="L36" s="118" t="s">
        <v>270</v>
      </c>
      <c r="M36" s="118" t="s">
        <v>271</v>
      </c>
      <c r="N36" s="118" t="s">
        <v>272</v>
      </c>
    </row>
    <row r="37" spans="3:14" s="6" customFormat="1" ht="123.6" customHeight="1">
      <c r="C37" s="106"/>
      <c r="D37" s="106"/>
      <c r="E37" s="106"/>
      <c r="F37" s="107"/>
      <c r="G37" s="108"/>
      <c r="H37" s="109"/>
      <c r="I37" s="109"/>
      <c r="J37" s="110"/>
      <c r="K37" s="205" t="s">
        <v>339</v>
      </c>
      <c r="L37" s="118" t="s">
        <v>273</v>
      </c>
      <c r="M37" s="118" t="s">
        <v>274</v>
      </c>
      <c r="N37" s="118" t="s">
        <v>275</v>
      </c>
    </row>
    <row r="38" spans="3:14" s="6" customFormat="1" ht="123.6" customHeight="1">
      <c r="C38" s="106"/>
      <c r="D38" s="106"/>
      <c r="E38" s="106"/>
      <c r="F38" s="107"/>
      <c r="G38" s="108"/>
      <c r="H38" s="109"/>
      <c r="I38" s="109"/>
      <c r="J38" s="110"/>
      <c r="K38" s="205" t="s">
        <v>339</v>
      </c>
      <c r="L38" s="118" t="s">
        <v>276</v>
      </c>
      <c r="M38" s="118" t="s">
        <v>277</v>
      </c>
      <c r="N38" s="118" t="s">
        <v>278</v>
      </c>
    </row>
    <row r="39" spans="3:14" s="6" customFormat="1" ht="89.85" customHeight="1">
      <c r="C39" s="106"/>
      <c r="D39" s="106"/>
      <c r="E39" s="106"/>
      <c r="F39" s="107"/>
      <c r="G39" s="108"/>
      <c r="H39" s="109"/>
      <c r="I39" s="109"/>
      <c r="J39" s="110"/>
      <c r="K39" s="205" t="s">
        <v>340</v>
      </c>
      <c r="L39" s="118" t="s">
        <v>279</v>
      </c>
      <c r="M39" s="118" t="s">
        <v>280</v>
      </c>
      <c r="N39" s="118" t="s">
        <v>281</v>
      </c>
    </row>
    <row r="40" spans="3:14" s="6" customFormat="1" ht="89.85" customHeight="1">
      <c r="C40" s="106"/>
      <c r="D40" s="106"/>
      <c r="E40" s="106"/>
      <c r="F40" s="107"/>
      <c r="G40" s="108"/>
      <c r="H40" s="109"/>
      <c r="I40" s="109"/>
      <c r="J40" s="110"/>
      <c r="K40" s="205" t="s">
        <v>341</v>
      </c>
      <c r="L40" s="118" t="s">
        <v>282</v>
      </c>
      <c r="M40" s="118" t="s">
        <v>283</v>
      </c>
      <c r="N40" s="118" t="s">
        <v>203</v>
      </c>
    </row>
    <row r="41" spans="3:14" s="6" customFormat="1" ht="89.85" customHeight="1">
      <c r="C41" s="106"/>
      <c r="D41" s="106"/>
      <c r="E41" s="106"/>
      <c r="F41" s="107"/>
      <c r="G41" s="108"/>
      <c r="H41" s="109"/>
      <c r="I41" s="109"/>
      <c r="J41" s="110"/>
      <c r="K41" s="205" t="s">
        <v>342</v>
      </c>
      <c r="L41" s="118" t="s">
        <v>284</v>
      </c>
      <c r="M41" s="118" t="s">
        <v>285</v>
      </c>
      <c r="N41" s="118" t="s">
        <v>203</v>
      </c>
    </row>
    <row r="42" spans="3:14" s="6" customFormat="1" ht="332.1" customHeight="1">
      <c r="C42" s="106"/>
      <c r="D42" s="106"/>
      <c r="E42" s="106"/>
      <c r="F42" s="107"/>
      <c r="G42" s="108"/>
      <c r="H42" s="109"/>
      <c r="I42" s="109"/>
      <c r="J42" s="110"/>
      <c r="K42" s="205" t="s">
        <v>340</v>
      </c>
      <c r="L42" s="118" t="s">
        <v>286</v>
      </c>
      <c r="M42" s="118" t="s">
        <v>287</v>
      </c>
      <c r="N42" s="118" t="s">
        <v>288</v>
      </c>
    </row>
    <row r="43" spans="3:14" s="6" customFormat="1" ht="89.85" customHeight="1">
      <c r="C43" s="106"/>
      <c r="D43" s="106"/>
      <c r="E43" s="106"/>
      <c r="F43" s="107"/>
      <c r="G43" s="108"/>
      <c r="H43" s="109"/>
      <c r="I43" s="109"/>
      <c r="J43" s="110"/>
      <c r="K43" s="205" t="s">
        <v>343</v>
      </c>
      <c r="L43" s="118" t="s">
        <v>289</v>
      </c>
      <c r="M43" s="118" t="s">
        <v>290</v>
      </c>
      <c r="N43" s="118" t="s">
        <v>291</v>
      </c>
    </row>
    <row r="44" spans="3:14" s="6" customFormat="1" ht="89.85" customHeight="1">
      <c r="C44" s="106"/>
      <c r="D44" s="106"/>
      <c r="E44" s="106"/>
      <c r="F44" s="107"/>
      <c r="G44" s="108"/>
      <c r="H44" s="109"/>
      <c r="I44" s="109"/>
      <c r="J44" s="110"/>
      <c r="K44" s="205" t="s">
        <v>344</v>
      </c>
      <c r="L44" s="118" t="s">
        <v>292</v>
      </c>
      <c r="M44" s="118" t="s">
        <v>293</v>
      </c>
      <c r="N44" s="118" t="s">
        <v>294</v>
      </c>
    </row>
    <row r="45" spans="3:14" s="6" customFormat="1" ht="89.85" customHeight="1">
      <c r="C45" s="106"/>
      <c r="D45" s="106"/>
      <c r="E45" s="106"/>
      <c r="F45" s="107"/>
      <c r="G45" s="108"/>
      <c r="H45" s="109"/>
      <c r="I45" s="109"/>
      <c r="J45" s="110"/>
      <c r="K45" s="205" t="s">
        <v>345</v>
      </c>
      <c r="L45" s="118" t="s">
        <v>295</v>
      </c>
      <c r="M45" s="118" t="s">
        <v>296</v>
      </c>
      <c r="N45" s="118" t="s">
        <v>297</v>
      </c>
    </row>
    <row r="46" spans="3:14" s="6" customFormat="1" ht="89.85" customHeight="1">
      <c r="C46" s="106"/>
      <c r="D46" s="106"/>
      <c r="E46" s="106"/>
      <c r="F46" s="107"/>
      <c r="G46" s="108"/>
      <c r="H46" s="109"/>
      <c r="I46" s="109"/>
      <c r="J46" s="110"/>
      <c r="K46" s="205" t="s">
        <v>346</v>
      </c>
      <c r="L46" s="118" t="s">
        <v>298</v>
      </c>
      <c r="M46" s="118" t="s">
        <v>203</v>
      </c>
      <c r="N46" s="118" t="s">
        <v>203</v>
      </c>
    </row>
    <row r="47" spans="3:14" s="6" customFormat="1" ht="89.85" customHeight="1">
      <c r="C47" s="106"/>
      <c r="D47" s="106"/>
      <c r="E47" s="106"/>
      <c r="F47" s="107"/>
      <c r="G47" s="108"/>
      <c r="H47" s="109"/>
      <c r="I47" s="109"/>
      <c r="J47" s="110"/>
      <c r="K47" s="205" t="s">
        <v>347</v>
      </c>
      <c r="L47" s="118" t="s">
        <v>299</v>
      </c>
      <c r="M47" s="118" t="s">
        <v>300</v>
      </c>
      <c r="N47" s="118" t="s">
        <v>301</v>
      </c>
    </row>
    <row r="48" spans="3:14" s="6" customFormat="1" ht="89.85" customHeight="1">
      <c r="C48" s="106"/>
      <c r="D48" s="106"/>
      <c r="E48" s="106"/>
      <c r="F48" s="107"/>
      <c r="G48" s="108"/>
      <c r="H48" s="109"/>
      <c r="I48" s="109"/>
      <c r="J48" s="110"/>
      <c r="K48" s="205" t="s">
        <v>348</v>
      </c>
      <c r="L48" s="118" t="s">
        <v>302</v>
      </c>
      <c r="M48" s="118" t="s">
        <v>303</v>
      </c>
      <c r="N48" s="118" t="s">
        <v>304</v>
      </c>
    </row>
    <row r="49" spans="3:14" s="6" customFormat="1" ht="89.85" customHeight="1">
      <c r="C49" s="106"/>
      <c r="D49" s="106"/>
      <c r="E49" s="106"/>
      <c r="F49" s="107"/>
      <c r="G49" s="108"/>
      <c r="H49" s="109"/>
      <c r="I49" s="109"/>
      <c r="J49" s="110"/>
      <c r="K49" s="205" t="s">
        <v>348</v>
      </c>
      <c r="L49" s="118" t="s">
        <v>305</v>
      </c>
      <c r="M49" s="118" t="s">
        <v>303</v>
      </c>
      <c r="N49" s="118" t="s">
        <v>306</v>
      </c>
    </row>
  </sheetData>
  <sheetProtection formatCells="0" formatRows="0" insertRows="0" deleteRows="0"/>
  <dataConsolidate/>
  <mergeCells count="19">
    <mergeCell ref="D19:I19"/>
    <mergeCell ref="D20:I20"/>
    <mergeCell ref="D21:I21"/>
    <mergeCell ref="D22:I22"/>
    <mergeCell ref="D15:I15"/>
    <mergeCell ref="D16:I16"/>
    <mergeCell ref="D17:I17"/>
    <mergeCell ref="D18:I18"/>
    <mergeCell ref="D14:I14"/>
    <mergeCell ref="D4:I4"/>
    <mergeCell ref="D5:I5"/>
    <mergeCell ref="D6:I6"/>
    <mergeCell ref="D7:I7"/>
    <mergeCell ref="D8:I8"/>
    <mergeCell ref="D9:I9"/>
    <mergeCell ref="D10:I10"/>
    <mergeCell ref="D11:I11"/>
    <mergeCell ref="D12:I12"/>
    <mergeCell ref="D13:I13"/>
  </mergeCells>
  <phoneticPr fontId="2"/>
  <conditionalFormatting sqref="C22:C23">
    <cfRule type="colorScale" priority="88">
      <colorScale>
        <cfvo type="min"/>
        <cfvo type="percentile" val="50"/>
        <cfvo type="max"/>
        <color rgb="FFF8696B"/>
        <color rgb="FFFCFCFF"/>
        <color rgb="FF63BE7B"/>
      </colorScale>
    </cfRule>
  </conditionalFormatting>
  <conditionalFormatting sqref="J26:J49">
    <cfRule type="expression" dxfId="0" priority="3">
      <formula>AND($J26&gt;30%,$J26&lt;&gt;"")</formula>
    </cfRule>
  </conditionalFormatting>
  <conditionalFormatting sqref="K10:K13 K3:N3 K4:K6 K18:K23">
    <cfRule type="colorScale" priority="90">
      <colorScale>
        <cfvo type="min"/>
        <cfvo type="percentile" val="50"/>
        <cfvo type="max"/>
        <color rgb="FFF8696B"/>
        <color rgb="FFFCFCFF"/>
        <color rgb="FF63BE7B"/>
      </colorScale>
    </cfRule>
  </conditionalFormatting>
  <conditionalFormatting sqref="K17">
    <cfRule type="colorScale" priority="6">
      <colorScale>
        <cfvo type="min"/>
        <cfvo type="percentile" val="50"/>
        <cfvo type="max"/>
        <color rgb="FFF8696B"/>
        <color rgb="FFFCFCFF"/>
        <color rgb="FF63BE7B"/>
      </colorScale>
    </cfRule>
  </conditionalFormatting>
  <dataValidations count="2">
    <dataValidation type="list" allowBlank="1" showInputMessage="1" showErrorMessage="1" sqref="K26:K49" xr:uid="{6B435D66-3F18-4BF9-8B80-961C882ED185}">
      <formula1>"1,2,3,3イ（熟成肉）,3イ（精米）,3ロ（企画立案）,4,5,6,7,7の2（宿泊）,7の3イ（宿泊 五万以下）,7の3ロ（宿泊 該当地域）,7の4（電気）,8イ,8ロ,8ハ,9,99,セット"</formula1>
    </dataValidation>
    <dataValidation type="whole" errorStyle="information" operator="greaterThanOrEqual" allowBlank="1" showInputMessage="1" showErrorMessage="1" errorTitle="確認" error="数字以外の入力は出来ません" sqref="H26:I49" xr:uid="{95B722A4-B10F-4951-A84C-9A786B4025A8}">
      <formula1>1</formula1>
    </dataValidation>
  </dataValidations>
  <printOptions horizontalCentered="1"/>
  <pageMargins left="0" right="0" top="0" bottom="0" header="0" footer="0"/>
  <pageSetup paperSize="9" scale="1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BF132-2CF3-4DD2-85B2-46BE23275C4A}">
  <dimension ref="C2:C25"/>
  <sheetViews>
    <sheetView workbookViewId="0">
      <selection activeCell="C26" sqref="C26"/>
    </sheetView>
  </sheetViews>
  <sheetFormatPr defaultRowHeight="18"/>
  <cols>
    <col min="3" max="3" width="16.8984375" customWidth="1"/>
  </cols>
  <sheetData>
    <row r="2" spans="3:3">
      <c r="C2" t="s">
        <v>330</v>
      </c>
    </row>
    <row r="3" spans="3:3">
      <c r="C3" t="s">
        <v>331</v>
      </c>
    </row>
    <row r="4" spans="3:3">
      <c r="C4" t="s">
        <v>332</v>
      </c>
    </row>
    <row r="5" spans="3:3">
      <c r="C5" t="s">
        <v>333</v>
      </c>
    </row>
    <row r="6" spans="3:3">
      <c r="C6" t="s">
        <v>334</v>
      </c>
    </row>
    <row r="7" spans="3:3">
      <c r="C7" t="s">
        <v>335</v>
      </c>
    </row>
    <row r="8" spans="3:3">
      <c r="C8" t="s">
        <v>336</v>
      </c>
    </row>
    <row r="9" spans="3:3">
      <c r="C9" t="s">
        <v>337</v>
      </c>
    </row>
    <row r="10" spans="3:3">
      <c r="C10" t="s">
        <v>338</v>
      </c>
    </row>
    <row r="11" spans="3:3">
      <c r="C11" t="s">
        <v>339</v>
      </c>
    </row>
    <row r="12" spans="3:3">
      <c r="C12" t="s">
        <v>339</v>
      </c>
    </row>
    <row r="13" spans="3:3">
      <c r="C13" t="s">
        <v>339</v>
      </c>
    </row>
    <row r="14" spans="3:3">
      <c r="C14" t="s">
        <v>339</v>
      </c>
    </row>
    <row r="15" spans="3:3">
      <c r="C15" t="s">
        <v>340</v>
      </c>
    </row>
    <row r="16" spans="3:3">
      <c r="C16" t="s">
        <v>341</v>
      </c>
    </row>
    <row r="17" spans="3:3">
      <c r="C17" t="s">
        <v>342</v>
      </c>
    </row>
    <row r="18" spans="3:3">
      <c r="C18" t="s">
        <v>340</v>
      </c>
    </row>
    <row r="19" spans="3:3">
      <c r="C19" t="s">
        <v>343</v>
      </c>
    </row>
    <row r="20" spans="3:3">
      <c r="C20" t="s">
        <v>344</v>
      </c>
    </row>
    <row r="21" spans="3:3">
      <c r="C21" t="s">
        <v>345</v>
      </c>
    </row>
    <row r="22" spans="3:3">
      <c r="C22" t="s">
        <v>346</v>
      </c>
    </row>
    <row r="23" spans="3:3">
      <c r="C23" t="s">
        <v>347</v>
      </c>
    </row>
    <row r="24" spans="3:3">
      <c r="C24" t="s">
        <v>348</v>
      </c>
    </row>
    <row r="25" spans="3:3">
      <c r="C25" t="s">
        <v>348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返礼品等概要書</vt:lpstr>
      <vt:lpstr>【検索用】地場産品類型</vt:lpstr>
      <vt:lpstr>【一覧】地場産品類型</vt:lpstr>
      <vt:lpstr>Sheet1</vt:lpstr>
      <vt:lpstr>【一覧】地場産品類型!Print_Area</vt:lpstr>
      <vt:lpstr>【検索用】地場産品類型!Print_Area</vt:lpstr>
      <vt:lpstr>返礼品等概要書!Print_Area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古宇田 昌伸</dc:creator>
  <cp:lastModifiedBy>古宇田 昌伸</cp:lastModifiedBy>
  <cp:lastPrinted>2026-05-15T00:29:33Z</cp:lastPrinted>
  <dcterms:created xsi:type="dcterms:W3CDTF">2023-04-06T07:31:12Z</dcterms:created>
  <dcterms:modified xsi:type="dcterms:W3CDTF">2026-05-27T08:14:55Z</dcterms:modified>
</cp:coreProperties>
</file>